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09.116\fs\財政課\④決算関係\財政状況資料集（財政比較分析表）C1231に一緒に綴る\r元年度分（R2作成）\R3.2.26【照会】令和元年度財政状況資料集の作成及び提出について（３月４日（木）〆切）\提出\"/>
    </mc:Choice>
  </mc:AlternateContent>
  <bookViews>
    <workbookView xWindow="0" yWindow="0" windowWidth="21600" windowHeight="96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<sst xmlns="http://schemas.openxmlformats.org/spreadsheetml/2006/main" count="1091" uniqueCount="621">
  <si>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</si>
  <si>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</si>
  <si>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</si>
  <si>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</si>
  <si>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</si>
  <si>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</si>
  <si>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</si>
  <si>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</si>
  <si>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</si>
  <si>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</si>
  <si>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</si>
  <si>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</si>
  <si>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</si>
  <si>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</si>
  <si>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</si>
  <si>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</si>
  <si>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</si>
  <si>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</si>
  <si>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</si>
  <si>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</si>
  <si>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</si>
  <si>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</si>
  <si>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</si>
  <si>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</si>
  <si>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</si>
  <si>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</si>
  <si>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</si>
  <si>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</si>
  <si>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</si>
  <si>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</si>
  <si>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</si>
  <si>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</si>
  <si>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</si>
  <si>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</si>
  <si>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</si>
  <si>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</si>
  <si>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</si>
  <si>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</si>
  <si>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</si>
  <si>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</si>
  <si>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</si>
  <si>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</si>
  <si>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</si>
  <si>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</si>
  <si>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</si>
  <si>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</si>
  <si>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</si>
  <si>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</si>
  <si>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</si>
  <si>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</si>
  <si>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</si>
  <si>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</si>
  <si>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</si>
  <si>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</si>
  <si>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</si>
  <si>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</si>
  <si>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</si>
  <si>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</si>
  <si>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</si>
  <si>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</si>
  <si>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</si>
  <si>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</si>
  <si>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</si>
  <si>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</si>
  <si>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</si>
  <si>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</si>
  <si>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</si>
  <si>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</si>
  <si>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</si>
  <si>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</si>
  <si>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</si>
  <si>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</si>
  <si>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</si>
  <si>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</si>
  <si>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</si>
  <si>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</si>
  <si>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</si>
  <si>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</si>
  <si>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</si>
  <si>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</si>
  <si>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</si>
  <si>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</si>
  <si>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</si>
  <si>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</si>
  <si>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</si>
  <si>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</si>
  <si>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</si>
  <si>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</si>
  <si>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</si>
  <si>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</si>
  <si>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</si>
  <si>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</si>
  <si>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</si>
  <si>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</si>
  <si>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</si>
  <si>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</si>
  <si>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</si>
  <si>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</si>
  <si>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橋本市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</si>
  <si>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</si>
  <si>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</si>
  <si>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</si>
  <si>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</si>
  <si>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</si>
  <si>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</si>
  <si>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</si>
  <si>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</si>
  <si>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</si>
  <si>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</si>
  <si>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</si>
  <si>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</si>
  <si>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</si>
  <si>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</si>
  <si>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</si>
  <si>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</si>
  <si>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</si>
  <si>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</si>
  <si>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</si>
  <si>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</si>
  <si>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</si>
  <si>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</si>
  <si>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</si>
  <si>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</si>
  <si>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</si>
  <si>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</si>
  <si>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</si>
  <si>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</si>
  <si>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</si>
  <si>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</si>
  <si>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</si>
  <si>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</si>
  <si>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</si>
  <si>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</si>
  <si>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</si>
  <si>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</si>
  <si>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</si>
  <si>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</si>
  <si>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</si>
  <si>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</si>
  <si>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</si>
  <si>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</si>
  <si>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</si>
  <si>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</si>
  <si>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</si>
  <si>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</si>
  <si>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</si>
  <si>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</si>
  <si>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</si>
  <si>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</si>
  <si>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</si>
  <si>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</si>
  <si>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</si>
  <si>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</si>
  <si>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</si>
  <si>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</si>
  <si>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</si>
  <si>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</si>
  <si>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</si>
  <si>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</si>
  <si>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</si>
  <si>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</si>
  <si>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</si>
  <si>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</si>
  <si>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</si>
  <si>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</si>
  <si>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</si>
  <si>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</si>
  <si>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</si>
  <si>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</si>
  <si>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</si>
  <si>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</si>
  <si>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</si>
  <si>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</si>
  <si>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</si>
  <si>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</si>
  <si>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</si>
  <si>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</si>
  <si>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</si>
  <si>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</si>
  <si>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</si>
  <si>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</si>
  <si>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</si>
  <si>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</si>
  <si>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</si>
  <si>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</si>
  <si>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</si>
  <si>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</si>
  <si>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</si>
  <si>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</si>
  <si>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</si>
  <si>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</si>
  <si>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</si>
  <si>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</si>
  <si>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</si>
  <si>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</si>
  <si>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</si>
  <si>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</si>
  <si>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</si>
  <si>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</si>
  <si>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</si>
  <si>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</si>
  <si>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</si>
  <si>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</si>
  <si>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</si>
  <si>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</si>
  <si>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</si>
  <si>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</si>
  <si>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</si>
  <si>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</si>
  <si>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</si>
  <si>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</si>
  <si>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</si>
  <si>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</si>
  <si>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</si>
  <si>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和歌山県橋本市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</si>
  <si>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</si>
  <si>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</si>
  <si>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</si>
  <si>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</si>
  <si>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</si>
  <si>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</si>
  <si>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</si>
  <si>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</si>
  <si>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</si>
  <si>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</si>
  <si>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</si>
  <si>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</si>
  <si>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</si>
  <si>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</si>
  <si>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</si>
  <si>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</si>
  <si>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</si>
  <si>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</si>
  <si>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</si>
  <si>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</si>
  <si>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</si>
  <si>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</si>
  <si>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</si>
  <si>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</si>
  <si>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</si>
  <si>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</si>
  <si>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</si>
  <si>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</si>
  <si>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</si>
  <si>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</si>
  <si>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</si>
  <si>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</si>
  <si>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</si>
  <si>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</si>
  <si>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</si>
  <si>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</si>
  <si>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</si>
  <si>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</si>
  <si>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</si>
  <si>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</si>
  <si>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</si>
  <si>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</si>
  <si>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</si>
  <si>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</si>
  <si>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</si>
  <si>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</si>
  <si>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</si>
  <si>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</si>
  <si>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</si>
  <si>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</si>
  <si>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</si>
  <si>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</si>
  <si>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</si>
  <si>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</si>
  <si>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</si>
  <si>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</si>
  <si>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</si>
  <si>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</si>
  <si>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</si>
  <si>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</si>
  <si>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</si>
  <si>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</si>
  <si>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</si>
  <si>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</si>
  <si>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</si>
  <si>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</si>
  <si>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</si>
  <si>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</si>
  <si>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</si>
  <si>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</si>
  <si>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</si>
  <si>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</si>
  <si>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</si>
  <si>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</si>
  <si>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</si>
  <si>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</si>
  <si>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</si>
  <si>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</si>
  <si>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</si>
  <si>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</si>
  <si>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</si>
  <si>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</si>
  <si>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</si>
  <si>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</si>
  <si>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</si>
  <si>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</si>
  <si>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</si>
  <si>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</si>
  <si>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</si>
  <si>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</si>
  <si>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</si>
  <si>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</si>
  <si>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</si>
  <si>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</si>
  <si>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</si>
  <si>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</si>
  <si>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</si>
  <si>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</si>
  <si>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</si>
  <si>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</si>
  <si>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</si>
  <si>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</si>
  <si>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</si>
  <si>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</si>
  <si>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</si>
  <si>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</si>
  <si>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</si>
  <si>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</si>
  <si>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</si>
  <si>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</si>
  <si>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</si>
  <si>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</si>
  <si>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</si>
  <si>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</si>
  <si>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</si>
  <si>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</si>
  <si>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</si>
  <si>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</si>
  <si>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</si>
  <si>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</si>
  <si>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</si>
  <si>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</si>
  <si>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</si>
  <si>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</si>
  <si>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</si>
  <si>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</si>
  <si>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</si>
  <si>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</si>
  <si>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</si>
  <si>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</si>
  <si>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</si>
  <si>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</si>
  <si>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</si>
  <si>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</si>
  <si>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</si>
  <si>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</si>
  <si>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</si>
  <si>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</si>
  <si>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</si>
  <si>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</si>
  <si>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</si>
  <si>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</si>
  <si>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</si>
  <si>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</si>
  <si>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</si>
  <si>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</si>
  <si>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</si>
  <si>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</si>
  <si>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</si>
  <si>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</si>
  <si>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</si>
  <si>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</si>
  <si>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和歌山県橋本市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</si>
  <si>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</si>
  <si>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</si>
  <si>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</si>
  <si>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</si>
  <si>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</si>
  <si>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</si>
  <si>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</si>
  <si>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</si>
  <si>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</si>
  <si>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</si>
  <si>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</si>
  <si>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</si>
  <si>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</si>
  <si>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</si>
  <si>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</si>
  <si>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</si>
  <si>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</si>
  <si>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</si>
  <si>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</si>
  <si>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</si>
  <si>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</si>
  <si>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墓園事業特別会計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</si>
  <si>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</si>
  <si>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</si>
  <si>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</si>
  <si>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</si>
  <si>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</si>
  <si>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</si>
  <si>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</si>
  <si>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</si>
  <si>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</si>
  <si>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</si>
  <si>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</si>
  <si>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</si>
  <si>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</si>
  <si>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</si>
  <si>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</si>
  <si>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</si>
  <si>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</si>
  <si>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駐車場事業特別会計</t>
    <phoneticPr fontId="5"/>
  </si>
  <si>
    <t>指定訪問看護事業特別会計</t>
    <phoneticPr fontId="5"/>
  </si>
  <si>
    <t>後期高齢者医療特別会計</t>
    <phoneticPr fontId="5"/>
  </si>
  <si>
    <t>水道事業会計</t>
    <phoneticPr fontId="5"/>
  </si>
  <si>
    <t>法適用企業</t>
    <phoneticPr fontId="5"/>
  </si>
  <si>
    <t>病院事業会計</t>
    <phoneticPr fontId="5"/>
  </si>
  <si>
    <t>法適用企業</t>
    <phoneticPr fontId="5"/>
  </si>
  <si>
    <t>下水道事業会計</t>
    <phoneticPr fontId="5"/>
  </si>
  <si>
    <t>法適用企業</t>
    <phoneticPr fontId="5"/>
  </si>
  <si>
    <t>農業集落排水事業特別会計</t>
    <phoneticPr fontId="5"/>
  </si>
  <si>
    <t>法非適用企業</t>
    <phoneticPr fontId="5"/>
  </si>
  <si>
    <t>工業団地造成事業特別会計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</si>
  <si>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</si>
  <si>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</si>
  <si>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</si>
  <si>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</si>
  <si>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</si>
  <si>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</si>
  <si>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</si>
  <si>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</si>
  <si>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</si>
  <si>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</si>
  <si>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</si>
  <si>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</si>
  <si>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</si>
  <si>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</si>
  <si>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</si>
  <si>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</si>
  <si>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</si>
  <si>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</si>
  <si>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</si>
  <si>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</si>
  <si>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</si>
  <si>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</si>
  <si>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</si>
  <si>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</si>
  <si>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</si>
  <si>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</si>
  <si>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</si>
  <si>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</si>
  <si>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</si>
  <si>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</si>
  <si>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</si>
  <si>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</si>
  <si>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</si>
  <si>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</si>
  <si>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</si>
  <si>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</si>
  <si>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</si>
  <si>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</si>
  <si>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</si>
  <si>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</si>
  <si>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</si>
  <si>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</si>
  <si>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</si>
  <si>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</si>
  <si>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</si>
  <si>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</si>
  <si>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</si>
  <si>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</si>
  <si>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</si>
  <si>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</si>
  <si>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</si>
  <si>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</si>
  <si>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</si>
  <si>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</si>
  <si>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</si>
  <si>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</si>
  <si>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</si>
  <si>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</si>
  <si>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</si>
  <si>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</si>
  <si>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</si>
  <si>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</si>
  <si>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</si>
  <si>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</si>
  <si>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</si>
  <si>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</si>
  <si>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</si>
  <si>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</si>
  <si>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</si>
  <si>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</si>
  <si>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</si>
  <si>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</si>
  <si>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</si>
  <si>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</si>
  <si>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</si>
  <si>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</si>
  <si>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</si>
  <si>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</si>
  <si>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</si>
  <si>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</si>
  <si>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</si>
  <si>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</si>
  <si>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</si>
  <si>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</si>
  <si>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</si>
  <si>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</si>
  <si>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</si>
  <si>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</si>
  <si>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</si>
  <si>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</si>
  <si>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</si>
  <si>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</si>
  <si>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</si>
  <si>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</si>
  <si>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</si>
  <si>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</si>
  <si>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</si>
  <si>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</si>
  <si>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</si>
  <si>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</si>
  <si>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</si>
  <si>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</si>
  <si>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</si>
  <si>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</si>
  <si>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</si>
  <si>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</si>
  <si>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</si>
  <si>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</si>
  <si>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</si>
  <si>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</si>
  <si>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</si>
  <si>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</si>
  <si>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</si>
  <si>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</si>
  <si>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</si>
  <si>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</si>
  <si>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</si>
  <si>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</si>
  <si>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</si>
  <si>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</si>
  <si>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</si>
  <si>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</si>
  <si>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</si>
  <si>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</si>
  <si>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</si>
  <si>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</si>
  <si>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</si>
  <si>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</si>
  <si>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</si>
  <si>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</si>
  <si>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</si>
  <si>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</si>
  <si>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</si>
  <si>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</si>
  <si>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</si>
  <si>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</si>
  <si>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</si>
  <si>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</si>
  <si>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</si>
  <si>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</si>
  <si>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</si>
  <si>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</si>
  <si>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</si>
  <si>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</si>
  <si>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</si>
  <si>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</si>
  <si>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</si>
  <si>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</si>
  <si>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</si>
  <si>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</si>
  <si>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</si>
  <si>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</si>
  <si>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</si>
  <si>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</si>
  <si>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</si>
  <si>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</si>
  <si>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</si>
  <si>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0.16</t>
  </si>
  <si>
    <t>▲ 0.72</t>
  </si>
  <si>
    <t>▲ 1.69</t>
  </si>
  <si>
    <t>▲ 0.79</t>
  </si>
  <si>
    <t>水道事業会計</t>
  </si>
  <si>
    <t>下水道事業会計</t>
  </si>
  <si>
    <t>一般会計</t>
  </si>
  <si>
    <t>介護保険特別会計</t>
  </si>
  <si>
    <t>病院事業会計</t>
  </si>
  <si>
    <t>国民健康保険特別会計</t>
  </si>
  <si>
    <t>後期高齢者医療特別会計</t>
  </si>
  <si>
    <t>指定訪問看護事業特別会計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</si>
  <si>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</si>
  <si>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</si>
  <si>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</si>
  <si>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</si>
  <si>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</si>
  <si>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</si>
  <si>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</si>
  <si>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</si>
  <si>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</si>
  <si>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</si>
  <si>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</si>
  <si>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t>
    <phoneticPr fontId="2"/>
  </si>
  <si>
    <t>-</t>
    <phoneticPr fontId="2"/>
  </si>
  <si>
    <t>-</t>
    <phoneticPr fontId="2"/>
  </si>
  <si>
    <t>和歌山県市町村総合事務組合</t>
  </si>
  <si>
    <t>和歌山地方税回収機構</t>
  </si>
  <si>
    <t>橋本周辺広域市町村圏組合</t>
  </si>
  <si>
    <t>伊都郡町村及び橋本市老人福祉施設事務組合</t>
  </si>
  <si>
    <t>伊都郡町村及び橋本市児童福祉施設事務組合</t>
  </si>
  <si>
    <t>和歌山県後期高齢者医療広域連合</t>
  </si>
  <si>
    <t>橋本伊都衛生施設組合</t>
  </si>
  <si>
    <t>伊都消防組合</t>
  </si>
  <si>
    <t>伊都郡町村及び橋本市老人福祉施設事務組合（公営企業会計）</t>
    <rPh sb="21" eb="23">
      <t>コウエイ</t>
    </rPh>
    <rPh sb="23" eb="25">
      <t>キギョウ</t>
    </rPh>
    <rPh sb="25" eb="27">
      <t>カイケイ</t>
    </rPh>
    <phoneticPr fontId="5"/>
  </si>
  <si>
    <t>和歌山県後期高齢者医療広域連合（特別会計）</t>
    <rPh sb="16" eb="18">
      <t>トクベツ</t>
    </rPh>
    <rPh sb="18" eb="20">
      <t>カイケイ</t>
    </rPh>
    <phoneticPr fontId="5"/>
  </si>
  <si>
    <t>-</t>
    <phoneticPr fontId="2"/>
  </si>
  <si>
    <t>-</t>
    <phoneticPr fontId="2"/>
  </si>
  <si>
    <t>橋本市文化スポーツ振興公社</t>
    <rPh sb="0" eb="3">
      <t>ハシモトシ</t>
    </rPh>
    <rPh sb="3" eb="5">
      <t>ブンカ</t>
    </rPh>
    <rPh sb="9" eb="11">
      <t>シンコウ</t>
    </rPh>
    <rPh sb="11" eb="13">
      <t>コウシャ</t>
    </rPh>
    <phoneticPr fontId="2"/>
  </si>
  <si>
    <t>-</t>
    <phoneticPr fontId="2"/>
  </si>
  <si>
    <t>地域づくり基金</t>
    <rPh sb="0" eb="2">
      <t>チイキ</t>
    </rPh>
    <rPh sb="5" eb="7">
      <t>キキン</t>
    </rPh>
    <phoneticPr fontId="19"/>
  </si>
  <si>
    <t>企業誘致対策基金</t>
    <rPh sb="0" eb="2">
      <t>キギョウ</t>
    </rPh>
    <rPh sb="2" eb="4">
      <t>ユウチ</t>
    </rPh>
    <rPh sb="4" eb="6">
      <t>タイサク</t>
    </rPh>
    <rPh sb="6" eb="8">
      <t>キキン</t>
    </rPh>
    <phoneticPr fontId="19"/>
  </si>
  <si>
    <t>墓園基金</t>
    <rPh sb="0" eb="2">
      <t>ボエン</t>
    </rPh>
    <rPh sb="2" eb="4">
      <t>キキン</t>
    </rPh>
    <phoneticPr fontId="19"/>
  </si>
  <si>
    <t>住宅新築資金等貸付事業基金</t>
    <phoneticPr fontId="19"/>
  </si>
  <si>
    <t>公共施設等管理基金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</si>
</sst>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7" fillId="0" borderId="31" xfId="8" applyFont="1" applyFill="1" applyBorder="1">
      <alignment vertical="center"/>
    </xf>
    <xf numFmtId="0" fontId="27" fillId="0" borderId="42" xfId="8" applyFont="1" applyFill="1" applyBorder="1">
      <alignmen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47278</c:v>
                </c:pt>
                <c:pt idx="1">
                  <c:v>44504</c:v>
                </c:pt>
                <c:pt idx="2">
                  <c:v>47820</c:v>
                </c:pt>
                <c:pt idx="3">
                  <c:v>41934</c:v>
                </c:pt>
                <c:pt idx="4">
                  <c:v>45588</c:v>
                </c:pt>
              </c:numCache>
            </c:numRef>
          </c:val>
          <c:smooth val="0"/>
          <c:extLst>
            <c:ext xmlns:c16="http://schemas.microsoft.com/office/drawing/2014/chart" uri="{C3380CC4-5D6E-409C-BE32-E72D297353CC}">
              <c16:uniqueId val="{00000000-C659-44F4-9F9E-F92D947EC17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38472</c:v>
                </c:pt>
                <c:pt idx="1">
                  <c:v>17451</c:v>
                </c:pt>
                <c:pt idx="2">
                  <c:v>38504</c:v>
                </c:pt>
                <c:pt idx="3">
                  <c:v>18716</c:v>
                </c:pt>
                <c:pt idx="4">
                  <c:v>26076</c:v>
                </c:pt>
              </c:numCache>
            </c:numRef>
          </c:val>
          <c:smooth val="0"/>
          <c:extLst>
            <c:ext xmlns:c16="http://schemas.microsoft.com/office/drawing/2014/chart" uri="{C3380CC4-5D6E-409C-BE32-E72D297353CC}">
              <c16:uniqueId val="{00000001-C659-44F4-9F9E-F92D947EC17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2.02</c:v>
                </c:pt>
                <c:pt idx="1">
                  <c:v>2.46</c:v>
                </c:pt>
                <c:pt idx="2">
                  <c:v>1.96</c:v>
                </c:pt>
                <c:pt idx="3">
                  <c:v>3.64</c:v>
                </c:pt>
                <c:pt idx="4">
                  <c:v>2.88</c:v>
                </c:pt>
              </c:numCache>
            </c:numRef>
          </c:val>
          <c:extLst>
            <c:ext xmlns:c16="http://schemas.microsoft.com/office/drawing/2014/chart" uri="{C3380CC4-5D6E-409C-BE32-E72D297353CC}">
              <c16:uniqueId val="{00000000-8BA0-47B2-8EC2-EFA45F63539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6.42</c:v>
                </c:pt>
                <c:pt idx="1">
                  <c:v>6.39</c:v>
                </c:pt>
                <c:pt idx="2">
                  <c:v>6.39</c:v>
                </c:pt>
                <c:pt idx="3">
                  <c:v>7.39</c:v>
                </c:pt>
                <c:pt idx="4">
                  <c:v>9.32</c:v>
                </c:pt>
              </c:numCache>
            </c:numRef>
          </c:val>
          <c:extLst>
            <c:ext xmlns:c16="http://schemas.microsoft.com/office/drawing/2014/chart" uri="{C3380CC4-5D6E-409C-BE32-E72D297353CC}">
              <c16:uniqueId val="{00000001-8BA0-47B2-8EC2-EFA45F63539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-0.16</c:v>
                </c:pt>
                <c:pt idx="1">
                  <c:v>-0.72</c:v>
                </c:pt>
                <c:pt idx="2">
                  <c:v>-1.69</c:v>
                </c:pt>
                <c:pt idx="3">
                  <c:v>1.68</c:v>
                </c:pt>
                <c:pt idx="4">
                  <c:v>-0.79</c:v>
                </c:pt>
              </c:numCache>
            </c:numRef>
          </c:val>
          <c:smooth val="0"/>
          <c:extLst>
            <c:ext xmlns:c16="http://schemas.microsoft.com/office/drawing/2014/chart" uri="{C3380CC4-5D6E-409C-BE32-E72D297353CC}">
              <c16:uniqueId val="{00000002-8BA0-47B2-8EC2-EFA45F63539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0.11</c:v>
                </c:pt>
                <c:pt idx="2">
                  <c:v>#N/A</c:v>
                </c:pt>
                <c:pt idx="3">
                  <c:v>0.24</c:v>
                </c:pt>
                <c:pt idx="4">
                  <c:v>#N/A</c:v>
                </c:pt>
                <c:pt idx="5">
                  <c:v>0.17</c:v>
                </c:pt>
                <c:pt idx="6">
                  <c:v>#N/A</c:v>
                </c:pt>
                <c:pt idx="7">
                  <c:v>7.0000000000000007E-2</c:v>
                </c:pt>
                <c:pt idx="8">
                  <c:v>#N/A</c:v>
                </c:pt>
                <c:pt idx="9">
                  <c:v>0.05</c:v>
                </c:pt>
              </c:numCache>
            </c:numRef>
          </c:val>
          <c:extLst>
            <c:ext xmlns:c16="http://schemas.microsoft.com/office/drawing/2014/chart" uri="{C3380CC4-5D6E-409C-BE32-E72D297353CC}">
              <c16:uniqueId val="{00000000-389A-4E39-8D28-C5EA455DC66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89A-4E39-8D28-C5EA455DC66A}"/>
            </c:ext>
          </c:extLst>
        </c:ser>
        <c:ser>
          <c:idx val="2"/>
          <c:order val="2"/>
          <c:tx>
            <c:strRef>
              <c:f>データシート!$A$29</c:f>
              <c:strCache>
                <c:ptCount val="1"/>
                <c:pt idx="0">
                  <c:v>指定訪問看護事業特別会計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0.02</c:v>
                </c:pt>
                <c:pt idx="4">
                  <c:v>#N/A</c:v>
                </c:pt>
                <c:pt idx="5">
                  <c:v>0.03</c:v>
                </c:pt>
                <c:pt idx="6">
                  <c:v>#N/A</c:v>
                </c:pt>
                <c:pt idx="7">
                  <c:v>0.03</c:v>
                </c:pt>
                <c:pt idx="8">
                  <c:v>#N/A</c:v>
                </c:pt>
                <c:pt idx="9">
                  <c:v>0.06</c:v>
                </c:pt>
              </c:numCache>
            </c:numRef>
          </c:val>
          <c:extLst>
            <c:ext xmlns:c16="http://schemas.microsoft.com/office/drawing/2014/chart" uri="{C3380CC4-5D6E-409C-BE32-E72D297353CC}">
              <c16:uniqueId val="{00000002-389A-4E39-8D28-C5EA455DC66A}"/>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0.04</c:v>
                </c:pt>
                <c:pt idx="4">
                  <c:v>#N/A</c:v>
                </c:pt>
                <c:pt idx="5">
                  <c:v>0.03</c:v>
                </c:pt>
                <c:pt idx="6">
                  <c:v>#N/A</c:v>
                </c:pt>
                <c:pt idx="7">
                  <c:v>7.0000000000000007E-2</c:v>
                </c:pt>
                <c:pt idx="8">
                  <c:v>#N/A</c:v>
                </c:pt>
                <c:pt idx="9">
                  <c:v>0.08</c:v>
                </c:pt>
              </c:numCache>
            </c:numRef>
          </c:val>
          <c:extLst>
            <c:ext xmlns:c16="http://schemas.microsoft.com/office/drawing/2014/chart" uri="{C3380CC4-5D6E-409C-BE32-E72D297353CC}">
              <c16:uniqueId val="{00000003-389A-4E39-8D28-C5EA455DC66A}"/>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0.99</c:v>
                </c:pt>
                <c:pt idx="2">
                  <c:v>#N/A</c:v>
                </c:pt>
                <c:pt idx="3">
                  <c:v>1.44</c:v>
                </c:pt>
                <c:pt idx="4">
                  <c:v>#N/A</c:v>
                </c:pt>
                <c:pt idx="5">
                  <c:v>2.2200000000000002</c:v>
                </c:pt>
                <c:pt idx="6">
                  <c:v>#N/A</c:v>
                </c:pt>
                <c:pt idx="7">
                  <c:v>1.48</c:v>
                </c:pt>
                <c:pt idx="8">
                  <c:v>#N/A</c:v>
                </c:pt>
                <c:pt idx="9">
                  <c:v>0.48</c:v>
                </c:pt>
              </c:numCache>
            </c:numRef>
          </c:val>
          <c:extLst>
            <c:ext xmlns:c16="http://schemas.microsoft.com/office/drawing/2014/chart" uri="{C3380CC4-5D6E-409C-BE32-E72D297353CC}">
              <c16:uniqueId val="{00000004-389A-4E39-8D28-C5EA455DC66A}"/>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5.92</c:v>
                </c:pt>
                <c:pt idx="2">
                  <c:v>#N/A</c:v>
                </c:pt>
                <c:pt idx="3">
                  <c:v>5.13</c:v>
                </c:pt>
                <c:pt idx="4">
                  <c:v>#N/A</c:v>
                </c:pt>
                <c:pt idx="5">
                  <c:v>4.93</c:v>
                </c:pt>
                <c:pt idx="6">
                  <c:v>#N/A</c:v>
                </c:pt>
                <c:pt idx="7">
                  <c:v>5.91</c:v>
                </c:pt>
                <c:pt idx="8">
                  <c:v>#N/A</c:v>
                </c:pt>
                <c:pt idx="9">
                  <c:v>0.53</c:v>
                </c:pt>
              </c:numCache>
            </c:numRef>
          </c:val>
          <c:extLst>
            <c:ext xmlns:c16="http://schemas.microsoft.com/office/drawing/2014/chart" uri="{C3380CC4-5D6E-409C-BE32-E72D297353CC}">
              <c16:uniqueId val="{00000005-389A-4E39-8D28-C5EA455DC66A}"/>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0.45</c:v>
                </c:pt>
                <c:pt idx="2">
                  <c:v>#N/A</c:v>
                </c:pt>
                <c:pt idx="3">
                  <c:v>1.8</c:v>
                </c:pt>
                <c:pt idx="4">
                  <c:v>#N/A</c:v>
                </c:pt>
                <c:pt idx="5">
                  <c:v>1.4</c:v>
                </c:pt>
                <c:pt idx="6">
                  <c:v>#N/A</c:v>
                </c:pt>
                <c:pt idx="7">
                  <c:v>1.53</c:v>
                </c:pt>
                <c:pt idx="8">
                  <c:v>#N/A</c:v>
                </c:pt>
                <c:pt idx="9">
                  <c:v>2.1800000000000002</c:v>
                </c:pt>
              </c:numCache>
            </c:numRef>
          </c:val>
          <c:extLst>
            <c:ext xmlns:c16="http://schemas.microsoft.com/office/drawing/2014/chart" uri="{C3380CC4-5D6E-409C-BE32-E72D297353CC}">
              <c16:uniqueId val="{00000006-389A-4E39-8D28-C5EA455DC66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1.95</c:v>
                </c:pt>
                <c:pt idx="2">
                  <c:v>#N/A</c:v>
                </c:pt>
                <c:pt idx="3">
                  <c:v>2.27</c:v>
                </c:pt>
                <c:pt idx="4">
                  <c:v>#N/A</c:v>
                </c:pt>
                <c:pt idx="5">
                  <c:v>1.8</c:v>
                </c:pt>
                <c:pt idx="6">
                  <c:v>#N/A</c:v>
                </c:pt>
                <c:pt idx="7">
                  <c:v>3.58</c:v>
                </c:pt>
                <c:pt idx="8">
                  <c:v>#N/A</c:v>
                </c:pt>
                <c:pt idx="9">
                  <c:v>2.83</c:v>
                </c:pt>
              </c:numCache>
            </c:numRef>
          </c:val>
          <c:extLst>
            <c:ext xmlns:c16="http://schemas.microsoft.com/office/drawing/2014/chart" uri="{C3380CC4-5D6E-409C-BE32-E72D297353CC}">
              <c16:uniqueId val="{00000007-389A-4E39-8D28-C5EA455DC66A}"/>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4.6900000000000004</c:v>
                </c:pt>
              </c:numCache>
            </c:numRef>
          </c:val>
          <c:extLst>
            <c:ext xmlns:c16="http://schemas.microsoft.com/office/drawing/2014/chart" uri="{C3380CC4-5D6E-409C-BE32-E72D297353CC}">
              <c16:uniqueId val="{00000008-389A-4E39-8D28-C5EA455DC66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22.53</c:v>
                </c:pt>
                <c:pt idx="2">
                  <c:v>#N/A</c:v>
                </c:pt>
                <c:pt idx="3">
                  <c:v>23.7</c:v>
                </c:pt>
                <c:pt idx="4">
                  <c:v>#N/A</c:v>
                </c:pt>
                <c:pt idx="5">
                  <c:v>20.69</c:v>
                </c:pt>
                <c:pt idx="6">
                  <c:v>#N/A</c:v>
                </c:pt>
                <c:pt idx="7">
                  <c:v>21.43</c:v>
                </c:pt>
                <c:pt idx="8">
                  <c:v>#N/A</c:v>
                </c:pt>
                <c:pt idx="9">
                  <c:v>22.91</c:v>
                </c:pt>
              </c:numCache>
            </c:numRef>
          </c:val>
          <c:extLst>
            <c:ext xmlns:c16="http://schemas.microsoft.com/office/drawing/2014/chart" uri="{C3380CC4-5D6E-409C-BE32-E72D297353CC}">
              <c16:uniqueId val="{00000009-389A-4E39-8D28-C5EA455DC66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3474</c:v>
                </c:pt>
                <c:pt idx="5">
                  <c:v>3599</c:v>
                </c:pt>
                <c:pt idx="8">
                  <c:v>3661</c:v>
                </c:pt>
                <c:pt idx="11">
                  <c:v>3518</c:v>
                </c:pt>
                <c:pt idx="14">
                  <c:v>3354</c:v>
                </c:pt>
              </c:numCache>
            </c:numRef>
          </c:val>
          <c:extLst>
            <c:ext xmlns:c16="http://schemas.microsoft.com/office/drawing/2014/chart" uri="{C3380CC4-5D6E-409C-BE32-E72D297353CC}">
              <c16:uniqueId val="{00000000-213C-4166-B7C9-F9BE7F61386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1-213C-4166-B7C9-F9BE7F61386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13C-4166-B7C9-F9BE7F61386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212</c:v>
                </c:pt>
                <c:pt idx="3">
                  <c:v>218</c:v>
                </c:pt>
                <c:pt idx="6">
                  <c:v>225</c:v>
                </c:pt>
                <c:pt idx="9">
                  <c:v>227</c:v>
                </c:pt>
                <c:pt idx="12">
                  <c:v>232</c:v>
                </c:pt>
              </c:numCache>
            </c:numRef>
          </c:val>
          <c:extLst>
            <c:ext xmlns:c16="http://schemas.microsoft.com/office/drawing/2014/chart" uri="{C3380CC4-5D6E-409C-BE32-E72D297353CC}">
              <c16:uniqueId val="{00000003-213C-4166-B7C9-F9BE7F61386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1249</c:v>
                </c:pt>
                <c:pt idx="3">
                  <c:v>1249</c:v>
                </c:pt>
                <c:pt idx="6">
                  <c:v>1421</c:v>
                </c:pt>
                <c:pt idx="9">
                  <c:v>1175</c:v>
                </c:pt>
                <c:pt idx="12">
                  <c:v>1163</c:v>
                </c:pt>
              </c:numCache>
            </c:numRef>
          </c:val>
          <c:extLst>
            <c:ext xmlns:c16="http://schemas.microsoft.com/office/drawing/2014/chart" uri="{C3380CC4-5D6E-409C-BE32-E72D297353CC}">
              <c16:uniqueId val="{00000004-213C-4166-B7C9-F9BE7F61386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13C-4166-B7C9-F9BE7F61386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13C-4166-B7C9-F9BE7F61386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3628</c:v>
                </c:pt>
                <c:pt idx="3">
                  <c:v>3765</c:v>
                </c:pt>
                <c:pt idx="6">
                  <c:v>3895</c:v>
                </c:pt>
                <c:pt idx="9">
                  <c:v>3817</c:v>
                </c:pt>
                <c:pt idx="12">
                  <c:v>3759</c:v>
                </c:pt>
              </c:numCache>
            </c:numRef>
          </c:val>
          <c:extLst>
            <c:ext xmlns:c16="http://schemas.microsoft.com/office/drawing/2014/chart" uri="{C3380CC4-5D6E-409C-BE32-E72D297353CC}">
              <c16:uniqueId val="{00000007-213C-4166-B7C9-F9BE7F61386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1616</c:v>
                </c:pt>
                <c:pt idx="2">
                  <c:v>#N/A</c:v>
                </c:pt>
                <c:pt idx="3">
                  <c:v>#N/A</c:v>
                </c:pt>
                <c:pt idx="4">
                  <c:v>1634</c:v>
                </c:pt>
                <c:pt idx="5">
                  <c:v>#N/A</c:v>
                </c:pt>
                <c:pt idx="6">
                  <c:v>#N/A</c:v>
                </c:pt>
                <c:pt idx="7">
                  <c:v>1880</c:v>
                </c:pt>
                <c:pt idx="8">
                  <c:v>#N/A</c:v>
                </c:pt>
                <c:pt idx="9">
                  <c:v>#N/A</c:v>
                </c:pt>
                <c:pt idx="10">
                  <c:v>1701</c:v>
                </c:pt>
                <c:pt idx="11">
                  <c:v>#N/A</c:v>
                </c:pt>
                <c:pt idx="12">
                  <c:v>#N/A</c:v>
                </c:pt>
                <c:pt idx="13">
                  <c:v>1800</c:v>
                </c:pt>
                <c:pt idx="14">
                  <c:v>#N/A</c:v>
                </c:pt>
              </c:numCache>
            </c:numRef>
          </c:val>
          <c:smooth val="0"/>
          <c:extLst>
            <c:ext xmlns:c16="http://schemas.microsoft.com/office/drawing/2014/chart" uri="{C3380CC4-5D6E-409C-BE32-E72D297353CC}">
              <c16:uniqueId val="{00000008-213C-4166-B7C9-F9BE7F61386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34832</c:v>
                </c:pt>
                <c:pt idx="5">
                  <c:v>34210</c:v>
                </c:pt>
                <c:pt idx="8">
                  <c:v>32280</c:v>
                </c:pt>
                <c:pt idx="11">
                  <c:v>31040</c:v>
                </c:pt>
                <c:pt idx="14">
                  <c:v>29831</c:v>
                </c:pt>
              </c:numCache>
            </c:numRef>
          </c:val>
          <c:extLst>
            <c:ext xmlns:c16="http://schemas.microsoft.com/office/drawing/2014/chart" uri="{C3380CC4-5D6E-409C-BE32-E72D297353CC}">
              <c16:uniqueId val="{00000000-DCC4-48C4-B730-1020A4CA7F8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3809</c:v>
                </c:pt>
                <c:pt idx="5">
                  <c:v>3687</c:v>
                </c:pt>
                <c:pt idx="8">
                  <c:v>3659</c:v>
                </c:pt>
                <c:pt idx="11">
                  <c:v>3829</c:v>
                </c:pt>
                <c:pt idx="14">
                  <c:v>3894</c:v>
                </c:pt>
              </c:numCache>
            </c:numRef>
          </c:val>
          <c:extLst>
            <c:ext xmlns:c16="http://schemas.microsoft.com/office/drawing/2014/chart" uri="{C3380CC4-5D6E-409C-BE32-E72D297353CC}">
              <c16:uniqueId val="{00000001-DCC4-48C4-B730-1020A4CA7F8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3074</c:v>
                </c:pt>
                <c:pt idx="5">
                  <c:v>3182</c:v>
                </c:pt>
                <c:pt idx="8">
                  <c:v>3230</c:v>
                </c:pt>
                <c:pt idx="11">
                  <c:v>3510</c:v>
                </c:pt>
                <c:pt idx="14">
                  <c:v>3968</c:v>
                </c:pt>
              </c:numCache>
            </c:numRef>
          </c:val>
          <c:extLst>
            <c:ext xmlns:c16="http://schemas.microsoft.com/office/drawing/2014/chart" uri="{C3380CC4-5D6E-409C-BE32-E72D297353CC}">
              <c16:uniqueId val="{00000002-DCC4-48C4-B730-1020A4CA7F8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CC4-48C4-B730-1020A4CA7F8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CC4-48C4-B730-1020A4CA7F8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CC4-48C4-B730-1020A4CA7F8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4480</c:v>
                </c:pt>
                <c:pt idx="3">
                  <c:v>4401</c:v>
                </c:pt>
                <c:pt idx="6">
                  <c:v>4405</c:v>
                </c:pt>
                <c:pt idx="9">
                  <c:v>4149</c:v>
                </c:pt>
                <c:pt idx="12">
                  <c:v>4279</c:v>
                </c:pt>
              </c:numCache>
            </c:numRef>
          </c:val>
          <c:extLst>
            <c:ext xmlns:c16="http://schemas.microsoft.com/office/drawing/2014/chart" uri="{C3380CC4-5D6E-409C-BE32-E72D297353CC}">
              <c16:uniqueId val="{00000006-DCC4-48C4-B730-1020A4CA7F8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2106</c:v>
                </c:pt>
                <c:pt idx="3">
                  <c:v>1859</c:v>
                </c:pt>
                <c:pt idx="6">
                  <c:v>1606</c:v>
                </c:pt>
                <c:pt idx="9">
                  <c:v>1344</c:v>
                </c:pt>
                <c:pt idx="12">
                  <c:v>1078</c:v>
                </c:pt>
              </c:numCache>
            </c:numRef>
          </c:val>
          <c:extLst>
            <c:ext xmlns:c16="http://schemas.microsoft.com/office/drawing/2014/chart" uri="{C3380CC4-5D6E-409C-BE32-E72D297353CC}">
              <c16:uniqueId val="{00000007-DCC4-48C4-B730-1020A4CA7F8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14932</c:v>
                </c:pt>
                <c:pt idx="3">
                  <c:v>14535</c:v>
                </c:pt>
                <c:pt idx="6">
                  <c:v>14499</c:v>
                </c:pt>
                <c:pt idx="9">
                  <c:v>14478</c:v>
                </c:pt>
                <c:pt idx="12">
                  <c:v>14349</c:v>
                </c:pt>
              </c:numCache>
            </c:numRef>
          </c:val>
          <c:extLst>
            <c:ext xmlns:c16="http://schemas.microsoft.com/office/drawing/2014/chart" uri="{C3380CC4-5D6E-409C-BE32-E72D297353CC}">
              <c16:uniqueId val="{00000008-DCC4-48C4-B730-1020A4CA7F8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CC4-48C4-B730-1020A4CA7F8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36941</c:v>
                </c:pt>
                <c:pt idx="3">
                  <c:v>35212</c:v>
                </c:pt>
                <c:pt idx="6">
                  <c:v>34432</c:v>
                </c:pt>
                <c:pt idx="9">
                  <c:v>32788</c:v>
                </c:pt>
                <c:pt idx="12">
                  <c:v>31255</c:v>
                </c:pt>
              </c:numCache>
            </c:numRef>
          </c:val>
          <c:extLst>
            <c:ext xmlns:c16="http://schemas.microsoft.com/office/drawing/2014/chart" uri="{C3380CC4-5D6E-409C-BE32-E72D297353CC}">
              <c16:uniqueId val="{0000000A-DCC4-48C4-B730-1020A4CA7F8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16744</c:v>
                </c:pt>
                <c:pt idx="2">
                  <c:v>#N/A</c:v>
                </c:pt>
                <c:pt idx="3">
                  <c:v>#N/A</c:v>
                </c:pt>
                <c:pt idx="4">
                  <c:v>14929</c:v>
                </c:pt>
                <c:pt idx="5">
                  <c:v>#N/A</c:v>
                </c:pt>
                <c:pt idx="6">
                  <c:v>#N/A</c:v>
                </c:pt>
                <c:pt idx="7">
                  <c:v>15772</c:v>
                </c:pt>
                <c:pt idx="8">
                  <c:v>#N/A</c:v>
                </c:pt>
                <c:pt idx="9">
                  <c:v>#N/A</c:v>
                </c:pt>
                <c:pt idx="10">
                  <c:v>14379</c:v>
                </c:pt>
                <c:pt idx="11">
                  <c:v>#N/A</c:v>
                </c:pt>
                <c:pt idx="12">
                  <c:v>#N/A</c:v>
                </c:pt>
                <c:pt idx="13">
                  <c:v>13269</c:v>
                </c:pt>
                <c:pt idx="14">
                  <c:v>#N/A</c:v>
                </c:pt>
              </c:numCache>
            </c:numRef>
          </c:val>
          <c:smooth val="0"/>
          <c:extLst>
            <c:ext xmlns:c16="http://schemas.microsoft.com/office/drawing/2014/chart" uri="{C3380CC4-5D6E-409C-BE32-E72D297353CC}">
              <c16:uniqueId val="{0000000B-DCC4-48C4-B730-1020A4CA7F8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1046</c:v>
                </c:pt>
                <c:pt idx="1">
                  <c:v>1206</c:v>
                </c:pt>
                <c:pt idx="2">
                  <c:v>1507</c:v>
                </c:pt>
              </c:numCache>
            </c:numRef>
          </c:val>
          <c:extLst>
            <c:ext xmlns:c16="http://schemas.microsoft.com/office/drawing/2014/chart" uri="{C3380CC4-5D6E-409C-BE32-E72D297353CC}">
              <c16:uniqueId val="{00000000-C68D-40EE-A551-18C6F9944B5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c:v>
                </c:pt>
                <c:pt idx="1">
                  <c:v>6</c:v>
                </c:pt>
                <c:pt idx="2">
                  <c:v>6</c:v>
                </c:pt>
              </c:numCache>
            </c:numRef>
          </c:val>
          <c:extLst>
            <c:ext xmlns:c16="http://schemas.microsoft.com/office/drawing/2014/chart" uri="{C3380CC4-5D6E-409C-BE32-E72D297353CC}">
              <c16:uniqueId val="{00000001-C68D-40EE-A551-18C6F9944B5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2204</c:v>
                </c:pt>
                <c:pt idx="1">
                  <c:v>2126</c:v>
                </c:pt>
                <c:pt idx="2">
                  <c:v>2097</c:v>
                </c:pt>
              </c:numCache>
            </c:numRef>
          </c:val>
          <c:extLst>
            <c:ext xmlns:c16="http://schemas.microsoft.com/office/drawing/2014/chart" uri="{C3380CC4-5D6E-409C-BE32-E72D297353CC}">
              <c16:uniqueId val="{00000002-C68D-40EE-A551-18C6F9944B5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和歌山県橋本市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　</a:t>
          </a:r>
          <a:r>
            <a:rPr kumimoji="1" lang="ja-JP" altLang="en-US" sz="1050">
              <a:solidFill>
                <a:schemeClr val="dk1"/>
              </a:solidFill>
              <a:effectLst/>
              <a:latin typeface="+mn-lt"/>
              <a:ea typeface="+mn-ea"/>
              <a:cs typeface="+mn-cs"/>
            </a:rPr>
            <a:t>平成</a:t>
          </a:r>
          <a:r>
            <a:rPr kumimoji="1" lang="en-US" altLang="ja-JP" sz="1050">
              <a:solidFill>
                <a:schemeClr val="dk1"/>
              </a:solidFill>
              <a:effectLst/>
              <a:latin typeface="+mn-lt"/>
              <a:ea typeface="+mn-ea"/>
              <a:cs typeface="+mn-cs"/>
            </a:rPr>
            <a:t>29</a:t>
          </a:r>
          <a:r>
            <a:rPr kumimoji="1" lang="ja-JP" altLang="en-US" sz="1050">
              <a:solidFill>
                <a:schemeClr val="dk1"/>
              </a:solidFill>
              <a:effectLst/>
              <a:latin typeface="+mn-lt"/>
              <a:ea typeface="+mn-ea"/>
              <a:cs typeface="+mn-cs"/>
            </a:rPr>
            <a:t>年度において、</a:t>
          </a:r>
          <a:r>
            <a:rPr kumimoji="1" lang="ja-JP" altLang="ja-JP" sz="1050" b="0" i="0" baseline="0">
              <a:solidFill>
                <a:schemeClr val="dk1"/>
              </a:solidFill>
              <a:effectLst/>
              <a:latin typeface="+mn-lt"/>
              <a:ea typeface="+mn-ea"/>
              <a:cs typeface="+mn-cs"/>
            </a:rPr>
            <a:t>合併による新市まちづくり計画により実施した大型公共事業で借入れた市債の公債費が増加してきた</a:t>
          </a:r>
          <a:r>
            <a:rPr kumimoji="1" lang="ja-JP" altLang="en-US" sz="1050" b="0" i="0" baseline="0">
              <a:solidFill>
                <a:schemeClr val="dk1"/>
              </a:solidFill>
              <a:effectLst/>
              <a:latin typeface="+mn-lt"/>
              <a:ea typeface="+mn-ea"/>
              <a:cs typeface="+mn-cs"/>
            </a:rPr>
            <a:t>ことや</a:t>
          </a:r>
          <a:r>
            <a:rPr kumimoji="1" lang="ja-JP" altLang="ja-JP" sz="1050" b="0" i="0" baseline="0">
              <a:solidFill>
                <a:schemeClr val="dk1"/>
              </a:solidFill>
              <a:effectLst/>
              <a:latin typeface="+mn-lt"/>
              <a:ea typeface="+mn-ea"/>
              <a:cs typeface="+mn-cs"/>
            </a:rPr>
            <a:t>、</a:t>
          </a:r>
          <a:r>
            <a:rPr kumimoji="1" lang="ja-JP" altLang="ja-JP" sz="1050">
              <a:solidFill>
                <a:schemeClr val="dk1"/>
              </a:solidFill>
              <a:effectLst/>
              <a:latin typeface="+mn-lt"/>
              <a:ea typeface="+mn-ea"/>
              <a:cs typeface="+mn-cs"/>
            </a:rPr>
            <a:t>公共下水道事業及び農業集落排水事業の基準内、基準外繰出金の見直しがあり公営企業に要する経費の財源とする地方債の償還の財源に充てたと認められる繰入金が増加したこともあり、実質公債費比率の分子が大きく増加した。</a:t>
          </a:r>
          <a:endParaRPr lang="ja-JP" altLang="ja-JP" sz="105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mn-lt"/>
              <a:ea typeface="+mn-ea"/>
              <a:cs typeface="+mn-cs"/>
            </a:rPr>
            <a:t>　</a:t>
          </a:r>
          <a:r>
            <a:rPr kumimoji="1" lang="ja-JP" altLang="en-US" sz="1050">
              <a:solidFill>
                <a:schemeClr val="dk1"/>
              </a:solidFill>
              <a:effectLst/>
              <a:latin typeface="+mn-lt"/>
              <a:ea typeface="+mn-ea"/>
              <a:cs typeface="+mn-cs"/>
            </a:rPr>
            <a:t>平成</a:t>
          </a:r>
          <a:r>
            <a:rPr kumimoji="1" lang="en-US" altLang="ja-JP" sz="1050">
              <a:solidFill>
                <a:schemeClr val="dk1"/>
              </a:solidFill>
              <a:effectLst/>
              <a:latin typeface="+mn-lt"/>
              <a:ea typeface="+mn-ea"/>
              <a:cs typeface="+mn-cs"/>
            </a:rPr>
            <a:t>30</a:t>
          </a:r>
          <a:r>
            <a:rPr kumimoji="1" lang="ja-JP" altLang="en-US" sz="1050">
              <a:solidFill>
                <a:schemeClr val="dk1"/>
              </a:solidFill>
              <a:effectLst/>
              <a:latin typeface="+mn-lt"/>
              <a:ea typeface="+mn-ea"/>
              <a:cs typeface="+mn-cs"/>
            </a:rPr>
            <a:t>年度以降、公債費は減少していくものの、</a:t>
          </a:r>
          <a:r>
            <a:rPr kumimoji="1" lang="ja-JP" altLang="ja-JP" sz="1050">
              <a:solidFill>
                <a:schemeClr val="dk1"/>
              </a:solidFill>
              <a:effectLst/>
              <a:latin typeface="+mn-lt"/>
              <a:ea typeface="+mn-ea"/>
              <a:cs typeface="+mn-cs"/>
            </a:rPr>
            <a:t>退職手当債など交付税算入のない地方債の償還が増加して算入公債費等</a:t>
          </a:r>
          <a:r>
            <a:rPr kumimoji="1" lang="ja-JP" altLang="en-US" sz="1050">
              <a:solidFill>
                <a:schemeClr val="dk1"/>
              </a:solidFill>
              <a:effectLst/>
              <a:latin typeface="+mn-lt"/>
              <a:ea typeface="+mn-ea"/>
              <a:cs typeface="+mn-cs"/>
            </a:rPr>
            <a:t>が減少する見込みであることから</a:t>
          </a:r>
          <a:r>
            <a:rPr kumimoji="1" lang="ja-JP" altLang="ja-JP" sz="1050">
              <a:solidFill>
                <a:schemeClr val="dk1"/>
              </a:solidFill>
              <a:effectLst/>
              <a:latin typeface="+mn-lt"/>
              <a:ea typeface="+mn-ea"/>
              <a:cs typeface="+mn-cs"/>
            </a:rPr>
            <a:t>、</a:t>
          </a:r>
          <a:r>
            <a:rPr kumimoji="1" lang="ja-JP" altLang="ja-JP" sz="1050" b="0" i="0" baseline="0">
              <a:solidFill>
                <a:schemeClr val="dk1"/>
              </a:solidFill>
              <a:effectLst/>
              <a:latin typeface="+mn-lt"/>
              <a:ea typeface="+mn-ea"/>
              <a:cs typeface="+mn-cs"/>
            </a:rPr>
            <a:t>当面は</a:t>
          </a:r>
          <a:r>
            <a:rPr kumimoji="1" lang="ja-JP" altLang="ja-JP" sz="1050">
              <a:solidFill>
                <a:schemeClr val="dk1"/>
              </a:solidFill>
              <a:effectLst/>
              <a:latin typeface="+mn-lt"/>
              <a:ea typeface="+mn-ea"/>
              <a:cs typeface="+mn-cs"/>
            </a:rPr>
            <a:t>実質公債費比率並びにその分子</a:t>
          </a:r>
          <a:r>
            <a:rPr kumimoji="1" lang="ja-JP" altLang="ja-JP" sz="1050" b="0" i="0" baseline="0">
              <a:solidFill>
                <a:schemeClr val="dk1"/>
              </a:solidFill>
              <a:effectLst/>
              <a:latin typeface="+mn-lt"/>
              <a:ea typeface="+mn-ea"/>
              <a:cs typeface="+mn-cs"/>
            </a:rPr>
            <a:t>も良化が見込めない状況にある。</a:t>
          </a:r>
          <a:r>
            <a:rPr kumimoji="1" lang="ja-JP" altLang="ja-JP" sz="900" b="0" i="0" baseline="0">
              <a:solidFill>
                <a:schemeClr val="dk1"/>
              </a:solidFill>
              <a:effectLst/>
              <a:latin typeface="+mn-lt"/>
              <a:ea typeface="+mn-ea"/>
              <a:cs typeface="+mn-cs"/>
            </a:rPr>
            <a:t>　</a:t>
          </a:r>
          <a:r>
            <a:rPr kumimoji="1" lang="ja-JP" altLang="en-US" sz="900" b="0" i="0" baseline="0">
              <a:solidFill>
                <a:schemeClr val="dk1"/>
              </a:solidFill>
              <a:effectLst/>
              <a:latin typeface="+mn-lt"/>
              <a:ea typeface="+mn-ea"/>
              <a:cs typeface="+mn-cs"/>
            </a:rPr>
            <a:t>　　　　</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満期一括償還地方債の借り入れは行っていない。</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和歌山県橋本市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合併による新市まちづくり計画に沿って段階的に実施してきた大型公共事業が概ね完了してきていることから、地方債残高は減少に転じている。また、新病院建設時に借入れた医療機器購入に伴う病院事業債の償還が進み、公営企業債等繰入見込額が減少しているなどの要因もあって、基準財政需要額算入見込額が減少しているにもかかわらず、将来負担率の分子は減少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今後は、病院の医療機器の更新等で公営企業債の借入の増加が見込まれるが、地方債の残高も減少する見込みであることから、将来負担率及びその分子も減少していく見込みである。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和歌山県橋本市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財政調整基金については、「橋本市財政健全化計画」の実行による削減効果もあり、</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年度は、取り崩しを行うことなく決算剰余金</a:t>
          </a:r>
          <a:r>
            <a:rPr kumimoji="1" lang="en-US" altLang="ja-JP" sz="1100">
              <a:solidFill>
                <a:schemeClr val="dk1"/>
              </a:solidFill>
              <a:effectLst/>
              <a:latin typeface="+mn-lt"/>
              <a:ea typeface="+mn-ea"/>
              <a:cs typeface="+mn-cs"/>
            </a:rPr>
            <a:t>300</a:t>
          </a:r>
          <a:r>
            <a:rPr kumimoji="1" lang="ja-JP" altLang="ja-JP" sz="1100">
              <a:solidFill>
                <a:schemeClr val="dk1"/>
              </a:solidFill>
              <a:effectLst/>
              <a:latin typeface="+mn-lt"/>
              <a:ea typeface="+mn-ea"/>
              <a:cs typeface="+mn-cs"/>
            </a:rPr>
            <a:t>百万円を財政調整基金へ積み立て、基金残高は</a:t>
          </a:r>
          <a:r>
            <a:rPr kumimoji="1" lang="en-US" altLang="ja-JP" sz="1100">
              <a:solidFill>
                <a:schemeClr val="dk1"/>
              </a:solidFill>
              <a:effectLst/>
              <a:latin typeface="+mn-lt"/>
              <a:ea typeface="+mn-ea"/>
              <a:cs typeface="+mn-cs"/>
            </a:rPr>
            <a:t>300</a:t>
          </a:r>
          <a:r>
            <a:rPr kumimoji="1" lang="ja-JP" altLang="ja-JP" sz="1100">
              <a:solidFill>
                <a:schemeClr val="dk1"/>
              </a:solidFill>
              <a:effectLst/>
              <a:latin typeface="+mn-lt"/>
              <a:ea typeface="+mn-ea"/>
              <a:cs typeface="+mn-cs"/>
            </a:rPr>
            <a:t>百万円増加し、</a:t>
          </a:r>
          <a:r>
            <a:rPr kumimoji="1" lang="en-US" altLang="ja-JP" sz="1100">
              <a:solidFill>
                <a:schemeClr val="dk1"/>
              </a:solidFill>
              <a:effectLst/>
              <a:latin typeface="+mn-lt"/>
              <a:ea typeface="+mn-ea"/>
              <a:cs typeface="+mn-cs"/>
            </a:rPr>
            <a:t>1,507</a:t>
          </a:r>
          <a:r>
            <a:rPr kumimoji="1" lang="ja-JP" altLang="ja-JP" sz="1100">
              <a:solidFill>
                <a:schemeClr val="dk1"/>
              </a:solidFill>
              <a:effectLst/>
              <a:latin typeface="+mn-lt"/>
              <a:ea typeface="+mn-ea"/>
              <a:cs typeface="+mn-cs"/>
            </a:rPr>
            <a:t>百万円となっている。</a:t>
          </a:r>
          <a:endParaRPr lang="ja-JP" altLang="ja-JP" sz="1400">
            <a:effectLst/>
          </a:endParaRPr>
        </a:p>
        <a:p>
          <a:r>
            <a:rPr kumimoji="1" lang="ja-JP" altLang="ja-JP" sz="1100">
              <a:solidFill>
                <a:schemeClr val="dk1"/>
              </a:solidFill>
              <a:effectLst/>
              <a:latin typeface="+mn-lt"/>
              <a:ea typeface="+mn-ea"/>
              <a:cs typeface="+mn-cs"/>
            </a:rPr>
            <a:t>　その他特定目的基金については、</a:t>
          </a:r>
          <a:r>
            <a:rPr kumimoji="1" lang="ja-JP" altLang="en-US" sz="1100">
              <a:solidFill>
                <a:schemeClr val="dk1"/>
              </a:solidFill>
              <a:effectLst/>
              <a:latin typeface="+mn-lt"/>
              <a:ea typeface="+mn-ea"/>
              <a:cs typeface="+mn-cs"/>
            </a:rPr>
            <a:t>地域づくり基金から</a:t>
          </a:r>
          <a:r>
            <a:rPr kumimoji="1" lang="en-US" altLang="ja-JP" sz="1100">
              <a:solidFill>
                <a:schemeClr val="dk1"/>
              </a:solidFill>
              <a:effectLst/>
              <a:latin typeface="+mn-lt"/>
              <a:ea typeface="+mn-ea"/>
              <a:cs typeface="+mn-cs"/>
            </a:rPr>
            <a:t>132</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企業誘致対策基金から</a:t>
          </a:r>
          <a:r>
            <a:rPr kumimoji="1" lang="en-US" altLang="ja-JP" sz="1100">
              <a:solidFill>
                <a:schemeClr val="dk1"/>
              </a:solidFill>
              <a:effectLst/>
              <a:latin typeface="+mn-lt"/>
              <a:ea typeface="+mn-ea"/>
              <a:cs typeface="+mn-cs"/>
            </a:rPr>
            <a:t>82</a:t>
          </a:r>
          <a:r>
            <a:rPr kumimoji="1" lang="ja-JP" altLang="ja-JP" sz="1100">
              <a:solidFill>
                <a:schemeClr val="dk1"/>
              </a:solidFill>
              <a:effectLst/>
              <a:latin typeface="+mn-lt"/>
              <a:ea typeface="+mn-ea"/>
              <a:cs typeface="+mn-cs"/>
            </a:rPr>
            <a:t>百万円などを取り崩したことにより、基金残高は</a:t>
          </a:r>
          <a:r>
            <a:rPr kumimoji="1" lang="en-US" altLang="ja-JP" sz="1100">
              <a:solidFill>
                <a:schemeClr val="dk1"/>
              </a:solidFill>
              <a:effectLst/>
              <a:latin typeface="+mn-lt"/>
              <a:ea typeface="+mn-ea"/>
              <a:cs typeface="+mn-cs"/>
            </a:rPr>
            <a:t>83</a:t>
          </a:r>
          <a:r>
            <a:rPr kumimoji="1" lang="ja-JP" altLang="ja-JP" sz="1100">
              <a:solidFill>
                <a:schemeClr val="dk1"/>
              </a:solidFill>
              <a:effectLst/>
              <a:latin typeface="+mn-lt"/>
              <a:ea typeface="+mn-ea"/>
              <a:cs typeface="+mn-cs"/>
            </a:rPr>
            <a:t>百万円減少し、</a:t>
          </a:r>
          <a:r>
            <a:rPr kumimoji="1" lang="en-US" altLang="ja-JP" sz="1100">
              <a:solidFill>
                <a:schemeClr val="dk1"/>
              </a:solidFill>
              <a:effectLst/>
              <a:latin typeface="+mn-lt"/>
              <a:ea typeface="+mn-ea"/>
              <a:cs typeface="+mn-cs"/>
            </a:rPr>
            <a:t>2,097</a:t>
          </a:r>
          <a:r>
            <a:rPr kumimoji="1" lang="ja-JP" altLang="ja-JP" sz="1100">
              <a:solidFill>
                <a:schemeClr val="dk1"/>
              </a:solidFill>
              <a:effectLst/>
              <a:latin typeface="+mn-lt"/>
              <a:ea typeface="+mn-ea"/>
              <a:cs typeface="+mn-cs"/>
            </a:rPr>
            <a:t>百万円となっている。この結果、総基金残高は</a:t>
          </a:r>
          <a:r>
            <a:rPr kumimoji="1" lang="en-US" altLang="ja-JP" sz="1100">
              <a:solidFill>
                <a:schemeClr val="dk1"/>
              </a:solidFill>
              <a:effectLst/>
              <a:latin typeface="+mn-lt"/>
              <a:ea typeface="+mn-ea"/>
              <a:cs typeface="+mn-cs"/>
            </a:rPr>
            <a:t>3,610</a:t>
          </a:r>
          <a:r>
            <a:rPr kumimoji="1" lang="ja-JP" altLang="ja-JP" sz="1100">
              <a:solidFill>
                <a:schemeClr val="dk1"/>
              </a:solidFill>
              <a:effectLst/>
              <a:latin typeface="+mn-lt"/>
              <a:ea typeface="+mn-ea"/>
              <a:cs typeface="+mn-cs"/>
            </a:rPr>
            <a:t>百万円となっている。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財政健全化期間中は、基金の取り崩しは必要と考えているが、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計画で策定した「橋本市財政健全化計画」を着実に遂行し、一般財源化基金の取り崩しなしでの財政運営を目指す。予算見込みを上回った税収、予算見込みを上回った税収以外の収入や歳出の不用額を積立ての財源とし、社会保障関係経費、公共施設等の老朽化対策等に係る経費の増大や災害に対応するため標準財政規模約</a:t>
          </a:r>
          <a:r>
            <a:rPr kumimoji="1" lang="en-US" altLang="ja-JP" sz="1100">
              <a:solidFill>
                <a:schemeClr val="dk1"/>
              </a:solidFill>
              <a:effectLst/>
              <a:latin typeface="+mn-lt"/>
              <a:ea typeface="+mn-ea"/>
              <a:cs typeface="+mn-cs"/>
            </a:rPr>
            <a:t>160</a:t>
          </a:r>
          <a:r>
            <a:rPr kumimoji="1" lang="ja-JP" altLang="ja-JP" sz="1100">
              <a:solidFill>
                <a:schemeClr val="dk1"/>
              </a:solidFill>
              <a:effectLst/>
              <a:latin typeface="+mn-lt"/>
              <a:ea typeface="+mn-ea"/>
              <a:cs typeface="+mn-cs"/>
            </a:rPr>
            <a:t>億円の</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％程度を目標としている。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地域づくり基金：市民の連携の強化及び地域振興を図る</a:t>
          </a:r>
          <a:endParaRPr lang="ja-JP" altLang="ja-JP" sz="1400">
            <a:effectLst/>
          </a:endParaRPr>
        </a:p>
        <a:p>
          <a:r>
            <a:rPr kumimoji="1" lang="ja-JP" altLang="ja-JP" sz="1100">
              <a:solidFill>
                <a:schemeClr val="dk1"/>
              </a:solidFill>
              <a:effectLst/>
              <a:latin typeface="+mn-lt"/>
              <a:ea typeface="+mn-ea"/>
              <a:cs typeface="+mn-cs"/>
            </a:rPr>
            <a:t>企業誘致対策基金：企業誘致の推進を円滑に進める</a:t>
          </a:r>
          <a:endParaRPr lang="ja-JP" altLang="ja-JP" sz="1400">
            <a:effectLst/>
          </a:endParaRPr>
        </a:p>
        <a:p>
          <a:r>
            <a:rPr kumimoji="1" lang="ja-JP" altLang="ja-JP" sz="1100">
              <a:solidFill>
                <a:schemeClr val="dk1"/>
              </a:solidFill>
              <a:effectLst/>
              <a:latin typeface="+mn-lt"/>
              <a:ea typeface="+mn-ea"/>
              <a:cs typeface="+mn-cs"/>
            </a:rPr>
            <a:t>墓園基金：橋本市墓園の管理及び事業を行う</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住宅新築資金等貸付事業基金：住宅新築資金等貸付事業の償還金の財源に不足を生じたときの財源</a:t>
          </a:r>
          <a:endParaRPr lang="ja-JP" altLang="ja-JP">
            <a:effectLst/>
          </a:endParaRPr>
        </a:p>
        <a:p>
          <a:r>
            <a:rPr kumimoji="1" lang="ja-JP" altLang="ja-JP" sz="1100">
              <a:solidFill>
                <a:schemeClr val="dk1"/>
              </a:solidFill>
              <a:effectLst/>
              <a:latin typeface="+mn-lt"/>
              <a:ea typeface="+mn-ea"/>
              <a:cs typeface="+mn-cs"/>
            </a:rPr>
            <a:t>公共施設等管理基金：橋本市が管理する公共施設等の維持管理を行う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地域づくり基金については、地域振興を図る</a:t>
          </a:r>
          <a:r>
            <a:rPr kumimoji="1" lang="ja-JP" altLang="en-US" sz="1100">
              <a:solidFill>
                <a:schemeClr val="dk1"/>
              </a:solidFill>
              <a:effectLst/>
              <a:latin typeface="+mn-lt"/>
              <a:ea typeface="+mn-ea"/>
              <a:cs typeface="+mn-cs"/>
            </a:rPr>
            <a:t>ため</a:t>
          </a:r>
          <a:r>
            <a:rPr kumimoji="1" lang="en-US" altLang="ja-JP" sz="1100">
              <a:solidFill>
                <a:schemeClr val="dk1"/>
              </a:solidFill>
              <a:effectLst/>
              <a:latin typeface="+mn-lt"/>
              <a:ea typeface="+mn-ea"/>
              <a:cs typeface="+mn-cs"/>
            </a:rPr>
            <a:t>132</a:t>
          </a:r>
          <a:r>
            <a:rPr kumimoji="1" lang="ja-JP" altLang="ja-JP" sz="1100">
              <a:solidFill>
                <a:schemeClr val="dk1"/>
              </a:solidFill>
              <a:effectLst/>
              <a:latin typeface="+mn-lt"/>
              <a:ea typeface="+mn-ea"/>
              <a:cs typeface="+mn-cs"/>
            </a:rPr>
            <a:t>百万円を</a:t>
          </a:r>
          <a:r>
            <a:rPr kumimoji="1" lang="ja-JP" altLang="en-US" sz="1100">
              <a:solidFill>
                <a:schemeClr val="dk1"/>
              </a:solidFill>
              <a:effectLst/>
              <a:latin typeface="+mn-lt"/>
              <a:ea typeface="+mn-ea"/>
              <a:cs typeface="+mn-cs"/>
            </a:rPr>
            <a:t>取り崩し</a:t>
          </a:r>
          <a:r>
            <a:rPr kumimoji="1" lang="ja-JP" altLang="ja-JP" sz="1100">
              <a:solidFill>
                <a:schemeClr val="dk1"/>
              </a:solidFill>
              <a:effectLst/>
              <a:latin typeface="+mn-lt"/>
              <a:ea typeface="+mn-ea"/>
              <a:cs typeface="+mn-cs"/>
            </a:rPr>
            <a:t>たことにより</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している。企業誘致基金については、あやの台北部用地整備事業へ</a:t>
          </a:r>
          <a:r>
            <a:rPr kumimoji="1" lang="en-US" altLang="ja-JP" sz="1100">
              <a:solidFill>
                <a:schemeClr val="dk1"/>
              </a:solidFill>
              <a:effectLst/>
              <a:latin typeface="+mn-lt"/>
              <a:ea typeface="+mn-ea"/>
              <a:cs typeface="+mn-cs"/>
            </a:rPr>
            <a:t>82</a:t>
          </a:r>
          <a:r>
            <a:rPr kumimoji="1" lang="ja-JP" altLang="ja-JP" sz="1100">
              <a:solidFill>
                <a:schemeClr val="dk1"/>
              </a:solidFill>
              <a:effectLst/>
              <a:latin typeface="+mn-lt"/>
              <a:ea typeface="+mn-ea"/>
              <a:cs typeface="+mn-cs"/>
            </a:rPr>
            <a:t>百万円を充当したことにより減少している。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その他特定目的基金については、基金の目的に合致する事業に充当を行っていく予定である。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財政調整基金については、「橋本市財政健全化計画」の実行による削減効果もあり、</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年度は、取り崩しを行うことなく決算剰余金</a:t>
          </a:r>
          <a:r>
            <a:rPr kumimoji="1" lang="en-US" altLang="ja-JP" sz="1100">
              <a:solidFill>
                <a:schemeClr val="dk1"/>
              </a:solidFill>
              <a:effectLst/>
              <a:latin typeface="+mn-lt"/>
              <a:ea typeface="+mn-ea"/>
              <a:cs typeface="+mn-cs"/>
            </a:rPr>
            <a:t>300</a:t>
          </a:r>
          <a:r>
            <a:rPr kumimoji="1" lang="ja-JP" altLang="ja-JP" sz="1100">
              <a:solidFill>
                <a:schemeClr val="dk1"/>
              </a:solidFill>
              <a:effectLst/>
              <a:latin typeface="+mn-lt"/>
              <a:ea typeface="+mn-ea"/>
              <a:cs typeface="+mn-cs"/>
            </a:rPr>
            <a:t>百万円を財政調整基金へ積み立て、基金残高は</a:t>
          </a:r>
          <a:r>
            <a:rPr kumimoji="1" lang="en-US" altLang="ja-JP" sz="1100">
              <a:solidFill>
                <a:schemeClr val="dk1"/>
              </a:solidFill>
              <a:effectLst/>
              <a:latin typeface="+mn-lt"/>
              <a:ea typeface="+mn-ea"/>
              <a:cs typeface="+mn-cs"/>
            </a:rPr>
            <a:t>300</a:t>
          </a:r>
          <a:r>
            <a:rPr kumimoji="1" lang="ja-JP" altLang="ja-JP" sz="1100">
              <a:solidFill>
                <a:schemeClr val="dk1"/>
              </a:solidFill>
              <a:effectLst/>
              <a:latin typeface="+mn-lt"/>
              <a:ea typeface="+mn-ea"/>
              <a:cs typeface="+mn-cs"/>
            </a:rPr>
            <a:t>百万円増加し、</a:t>
          </a:r>
          <a:r>
            <a:rPr kumimoji="1" lang="en-US" altLang="ja-JP" sz="1100">
              <a:solidFill>
                <a:schemeClr val="dk1"/>
              </a:solidFill>
              <a:effectLst/>
              <a:latin typeface="+mn-lt"/>
              <a:ea typeface="+mn-ea"/>
              <a:cs typeface="+mn-cs"/>
            </a:rPr>
            <a:t>1,507</a:t>
          </a:r>
          <a:r>
            <a:rPr kumimoji="1" lang="ja-JP" altLang="ja-JP" sz="1100">
              <a:solidFill>
                <a:schemeClr val="dk1"/>
              </a:solidFill>
              <a:effectLst/>
              <a:latin typeface="+mn-lt"/>
              <a:ea typeface="+mn-ea"/>
              <a:cs typeface="+mn-cs"/>
            </a:rPr>
            <a:t>百万円となっている。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財政健全化期間中は、基金の取り崩しは必要と考えているが、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計画で策定した「橋本市財政健全化計画」を着実に遂行し、一般財源化基金の取り崩しなしでの財政運営を目指す。予算見込みを上回った税収、予算見込みを上回った税収以外の収入や歳出の不用額を積立ての財源とし、社会保障関係経費、公共施設等の老朽化対策等に係る経費の増大や災害に対応するため標準財政規模約</a:t>
          </a:r>
          <a:r>
            <a:rPr kumimoji="1" lang="en-US" altLang="ja-JP" sz="1100">
              <a:solidFill>
                <a:schemeClr val="dk1"/>
              </a:solidFill>
              <a:effectLst/>
              <a:latin typeface="+mn-lt"/>
              <a:ea typeface="+mn-ea"/>
              <a:cs typeface="+mn-cs"/>
            </a:rPr>
            <a:t>160</a:t>
          </a:r>
          <a:r>
            <a:rPr kumimoji="1" lang="ja-JP" altLang="ja-JP" sz="1100">
              <a:solidFill>
                <a:schemeClr val="dk1"/>
              </a:solidFill>
              <a:effectLst/>
              <a:latin typeface="+mn-lt"/>
              <a:ea typeface="+mn-ea"/>
              <a:cs typeface="+mn-cs"/>
            </a:rPr>
            <a:t>億円の</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％程度を目標としている。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残高が少ないこともあり、増減はない。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財政調整基金の残高が類似団体と比較しても著しく低い状況であることから財政調整基金への積立を優先し、その後今後の償還のため減債基金への積立を行う予定である。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和歌山県橋本市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62,376
62,024
130.55
26,517,446
26,008,874
466,080
16,163,868
31,255,051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101.1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本市の</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年度の基準財政収入額は、</a:t>
          </a:r>
          <a:r>
            <a:rPr kumimoji="1" lang="ja-JP" altLang="en-US" sz="1100">
              <a:solidFill>
                <a:schemeClr val="dk1"/>
              </a:solidFill>
              <a:effectLst/>
              <a:latin typeface="+mn-lt"/>
              <a:ea typeface="+mn-ea"/>
              <a:cs typeface="+mn-cs"/>
            </a:rPr>
            <a:t>固定資産税など</a:t>
          </a:r>
          <a:r>
            <a:rPr kumimoji="1" lang="ja-JP" altLang="ja-JP" sz="1100">
              <a:solidFill>
                <a:schemeClr val="dk1"/>
              </a:solidFill>
              <a:effectLst/>
              <a:latin typeface="+mn-lt"/>
              <a:ea typeface="+mn-ea"/>
              <a:cs typeface="+mn-cs"/>
            </a:rPr>
            <a:t>の増加により、基準財政収入額算定上前年度より増加している。しかしながら、基準財政需要額では、新市まちづくり事業で借り入れた多額の市債の償還がすすんでいることにより公債費分が減少しているものの社会福祉費や高齢者保健福祉費など個別算定経費が増加していることもあり財政力指数は減少傾向にある。本市としては類似団体内での財政力指数が下位となっていることもあり、定住促進対策や企業誘致活動による雇用の確保に努め、人口減少に歯止めを掛けるよう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124883</xdr:rowOff>
    </xdr:from>
    <xdr:to>
      <xdr:col>23</xdr:col>
      <xdr:colOff>133350</xdr:colOff>
      <xdr:row>44</xdr:row>
      <xdr:rowOff>124883</xdr:rowOff>
    </xdr:to>
    <xdr:cxnSp macro="">
      <xdr:nvCxnSpPr>
        <xdr:cNvPr id="69" name="直線コネクタ 68"/>
        <xdr:cNvCxnSpPr/>
      </xdr:nvCxnSpPr>
      <xdr:spPr>
        <a:xfrm>
          <a:off x="4114800" y="76686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104775</xdr:rowOff>
    </xdr:from>
    <xdr:to>
      <xdr:col>19</xdr:col>
      <xdr:colOff>133350</xdr:colOff>
      <xdr:row>44</xdr:row>
      <xdr:rowOff>124883</xdr:rowOff>
    </xdr:to>
    <xdr:cxnSp macro="">
      <xdr:nvCxnSpPr>
        <xdr:cNvPr id="72" name="直線コネクタ 71"/>
        <xdr:cNvCxnSpPr/>
      </xdr:nvCxnSpPr>
      <xdr:spPr>
        <a:xfrm>
          <a:off x="3225800" y="76485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104775</xdr:rowOff>
    </xdr:from>
    <xdr:to>
      <xdr:col>15</xdr:col>
      <xdr:colOff>82550</xdr:colOff>
      <xdr:row>44</xdr:row>
      <xdr:rowOff>104775</xdr:rowOff>
    </xdr:to>
    <xdr:cxnSp macro="">
      <xdr:nvCxnSpPr>
        <xdr:cNvPr id="75" name="直線コネクタ 74"/>
        <xdr:cNvCxnSpPr/>
      </xdr:nvCxnSpPr>
      <xdr:spPr>
        <a:xfrm>
          <a:off x="2336800" y="764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104775</xdr:rowOff>
    </xdr:to>
    <xdr:cxnSp macro="">
      <xdr:nvCxnSpPr>
        <xdr:cNvPr id="78" name="直線コネクタ 77"/>
        <xdr:cNvCxnSpPr/>
      </xdr:nvCxnSpPr>
      <xdr:spPr>
        <a:xfrm>
          <a:off x="1447800" y="76284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81" name="フローチャート: 判断 80"/>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26052</xdr:rowOff>
    </xdr:from>
    <xdr:ext cx="762000" cy="259045"/>
    <xdr:sp macro="" textlink="">
      <xdr:nvSpPr>
        <xdr:cNvPr id="82" name="テキスト ボックス 81"/>
        <xdr:cNvSpPr txBox="1"/>
      </xdr:nvSpPr>
      <xdr:spPr>
        <a:xfrm>
          <a:off x="1066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74083</xdr:rowOff>
    </xdr:from>
    <xdr:to>
      <xdr:col>23</xdr:col>
      <xdr:colOff>184150</xdr:colOff>
      <xdr:row>45</xdr:row>
      <xdr:rowOff>4233</xdr:rowOff>
    </xdr:to>
    <xdr:sp macro="" textlink="">
      <xdr:nvSpPr>
        <xdr:cNvPr id="88" name="楕円 87"/>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46160</xdr:rowOff>
    </xdr:from>
    <xdr:ext cx="762000" cy="259045"/>
    <xdr:sp macro="" textlink="">
      <xdr:nvSpPr>
        <xdr:cNvPr id="89" name="財政力該当値テキスト"/>
        <xdr:cNvSpPr txBox="1"/>
      </xdr:nvSpPr>
      <xdr:spPr>
        <a:xfrm>
          <a:off x="5041900" y="758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74083</xdr:rowOff>
    </xdr:from>
    <xdr:to>
      <xdr:col>19</xdr:col>
      <xdr:colOff>184150</xdr:colOff>
      <xdr:row>45</xdr:row>
      <xdr:rowOff>4233</xdr:rowOff>
    </xdr:to>
    <xdr:sp macro="" textlink="">
      <xdr:nvSpPr>
        <xdr:cNvPr id="90" name="楕円 89"/>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160460</xdr:rowOff>
    </xdr:from>
    <xdr:ext cx="736600" cy="259045"/>
    <xdr:sp macro="" textlink="">
      <xdr:nvSpPr>
        <xdr:cNvPr id="91" name="テキスト ボックス 90"/>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53975</xdr:rowOff>
    </xdr:from>
    <xdr:to>
      <xdr:col>15</xdr:col>
      <xdr:colOff>133350</xdr:colOff>
      <xdr:row>44</xdr:row>
      <xdr:rowOff>155575</xdr:rowOff>
    </xdr:to>
    <xdr:sp macro="" textlink="">
      <xdr:nvSpPr>
        <xdr:cNvPr id="92" name="楕円 91"/>
        <xdr:cNvSpPr/>
      </xdr:nvSpPr>
      <xdr:spPr>
        <a:xfrm>
          <a:off x="3175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140352</xdr:rowOff>
    </xdr:from>
    <xdr:ext cx="762000" cy="259045"/>
    <xdr:sp macro="" textlink="">
      <xdr:nvSpPr>
        <xdr:cNvPr id="93" name="テキスト ボックス 92"/>
        <xdr:cNvSpPr txBox="1"/>
      </xdr:nvSpPr>
      <xdr:spPr>
        <a:xfrm>
          <a:off x="2844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53975</xdr:rowOff>
    </xdr:from>
    <xdr:to>
      <xdr:col>11</xdr:col>
      <xdr:colOff>82550</xdr:colOff>
      <xdr:row>44</xdr:row>
      <xdr:rowOff>155575</xdr:rowOff>
    </xdr:to>
    <xdr:sp macro="" textlink="">
      <xdr:nvSpPr>
        <xdr:cNvPr id="94" name="楕円 93"/>
        <xdr:cNvSpPr/>
      </xdr:nvSpPr>
      <xdr:spPr>
        <a:xfrm>
          <a:off x="2286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140352</xdr:rowOff>
    </xdr:from>
    <xdr:ext cx="762000" cy="259045"/>
    <xdr:sp macro="" textlink="">
      <xdr:nvSpPr>
        <xdr:cNvPr id="95" name="テキスト ボックス 94"/>
        <xdr:cNvSpPr txBox="1"/>
      </xdr:nvSpPr>
      <xdr:spPr>
        <a:xfrm>
          <a:off x="1955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6" name="楕円 95"/>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7" name="テキスト ボックス 96"/>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800">
              <a:solidFill>
                <a:schemeClr val="dk1"/>
              </a:solidFill>
              <a:effectLst/>
              <a:latin typeface="+mn-lt"/>
              <a:ea typeface="+mn-ea"/>
              <a:cs typeface="+mn-cs"/>
            </a:rPr>
            <a:t>　本市の</a:t>
          </a:r>
          <a:r>
            <a:rPr kumimoji="1" lang="ja-JP" altLang="en-US" sz="800">
              <a:solidFill>
                <a:schemeClr val="dk1"/>
              </a:solidFill>
              <a:effectLst/>
              <a:latin typeface="+mn-lt"/>
              <a:ea typeface="+mn-ea"/>
              <a:cs typeface="+mn-cs"/>
            </a:rPr>
            <a:t>令和元</a:t>
          </a:r>
          <a:r>
            <a:rPr kumimoji="1" lang="ja-JP" altLang="ja-JP" sz="800">
              <a:solidFill>
                <a:schemeClr val="dk1"/>
              </a:solidFill>
              <a:effectLst/>
              <a:latin typeface="+mn-lt"/>
              <a:ea typeface="+mn-ea"/>
              <a:cs typeface="+mn-cs"/>
            </a:rPr>
            <a:t>年度の経常収支比率は</a:t>
          </a:r>
          <a:r>
            <a:rPr kumimoji="1" lang="en-US" altLang="ja-JP" sz="800">
              <a:solidFill>
                <a:schemeClr val="dk1"/>
              </a:solidFill>
              <a:effectLst/>
              <a:latin typeface="+mn-lt"/>
              <a:ea typeface="+mn-ea"/>
              <a:cs typeface="+mn-cs"/>
            </a:rPr>
            <a:t>101.0</a:t>
          </a:r>
          <a:r>
            <a:rPr kumimoji="1" lang="ja-JP" altLang="ja-JP" sz="800">
              <a:solidFill>
                <a:schemeClr val="dk1"/>
              </a:solidFill>
              <a:effectLst/>
              <a:latin typeface="+mn-lt"/>
              <a:ea typeface="+mn-ea"/>
              <a:cs typeface="+mn-cs"/>
            </a:rPr>
            <a:t>％となり、前年度より</a:t>
          </a:r>
          <a:r>
            <a:rPr kumimoji="1" lang="en-US" altLang="ja-JP" sz="800">
              <a:solidFill>
                <a:schemeClr val="dk1"/>
              </a:solidFill>
              <a:effectLst/>
              <a:latin typeface="+mn-lt"/>
              <a:ea typeface="+mn-ea"/>
              <a:cs typeface="+mn-cs"/>
            </a:rPr>
            <a:t>0.6</a:t>
          </a:r>
          <a:r>
            <a:rPr kumimoji="1" lang="ja-JP" altLang="ja-JP" sz="800">
              <a:solidFill>
                <a:schemeClr val="dk1"/>
              </a:solidFill>
              <a:effectLst/>
              <a:latin typeface="+mn-lt"/>
              <a:ea typeface="+mn-ea"/>
              <a:cs typeface="+mn-cs"/>
            </a:rPr>
            <a:t>％</a:t>
          </a:r>
          <a:r>
            <a:rPr kumimoji="1" lang="ja-JP" altLang="en-US" sz="800">
              <a:solidFill>
                <a:schemeClr val="dk1"/>
              </a:solidFill>
              <a:effectLst/>
              <a:latin typeface="+mn-lt"/>
              <a:ea typeface="+mn-ea"/>
              <a:cs typeface="+mn-cs"/>
            </a:rPr>
            <a:t>悪化しており</a:t>
          </a:r>
          <a:r>
            <a:rPr kumimoji="1" lang="ja-JP" altLang="ja-JP" sz="800">
              <a:solidFill>
                <a:schemeClr val="dk1"/>
              </a:solidFill>
              <a:effectLst/>
              <a:latin typeface="+mn-lt"/>
              <a:ea typeface="+mn-ea"/>
              <a:cs typeface="+mn-cs"/>
            </a:rPr>
            <a:t>財政構造の硬直化が進んでいる。この要因として、歳入においては、</a:t>
          </a:r>
          <a:r>
            <a:rPr kumimoji="1" lang="ja-JP" altLang="en-US" sz="800">
              <a:solidFill>
                <a:schemeClr val="dk1"/>
              </a:solidFill>
              <a:effectLst/>
              <a:latin typeface="+mn-lt"/>
              <a:ea typeface="+mn-ea"/>
              <a:cs typeface="+mn-cs"/>
            </a:rPr>
            <a:t>地方消費税交付金や自動車取得税交付金など各種交付金の減少があるものの、地方特例交付金、普通交付税の増加等により経常一般財源は増加となっている。歳出において、償還完了よる公債費一般財源の減少、財政健全化計画の実施や定員管理計画による退職者不補充などによる人件費の減少などにより経常一般財源で減少となった。しかしながら、臨時財政対策債が約</a:t>
          </a:r>
          <a:r>
            <a:rPr kumimoji="1" lang="en-US" altLang="ja-JP" sz="800">
              <a:solidFill>
                <a:schemeClr val="dk1"/>
              </a:solidFill>
              <a:effectLst/>
              <a:latin typeface="+mn-lt"/>
              <a:ea typeface="+mn-ea"/>
              <a:cs typeface="+mn-cs"/>
            </a:rPr>
            <a:t>2</a:t>
          </a:r>
          <a:r>
            <a:rPr kumimoji="1" lang="ja-JP" altLang="en-US" sz="800">
              <a:solidFill>
                <a:schemeClr val="dk1"/>
              </a:solidFill>
              <a:effectLst/>
              <a:latin typeface="+mn-lt"/>
              <a:ea typeface="+mn-ea"/>
              <a:cs typeface="+mn-cs"/>
            </a:rPr>
            <a:t>億</a:t>
          </a:r>
          <a:r>
            <a:rPr kumimoji="1" lang="en-US" altLang="ja-JP" sz="800">
              <a:solidFill>
                <a:schemeClr val="dk1"/>
              </a:solidFill>
              <a:effectLst/>
              <a:latin typeface="+mn-lt"/>
              <a:ea typeface="+mn-ea"/>
              <a:cs typeface="+mn-cs"/>
            </a:rPr>
            <a:t>2</a:t>
          </a:r>
          <a:r>
            <a:rPr kumimoji="1" lang="ja-JP" altLang="en-US" sz="800">
              <a:solidFill>
                <a:schemeClr val="dk1"/>
              </a:solidFill>
              <a:effectLst/>
              <a:latin typeface="+mn-lt"/>
              <a:ea typeface="+mn-ea"/>
              <a:cs typeface="+mn-cs"/>
            </a:rPr>
            <a:t>千万円の大幅な減少となったことが影響し、経常収支比率の悪化となった。</a:t>
          </a:r>
          <a:r>
            <a:rPr kumimoji="1" lang="ja-JP" altLang="ja-JP" sz="800">
              <a:solidFill>
                <a:schemeClr val="dk1"/>
              </a:solidFill>
              <a:effectLst/>
              <a:latin typeface="+mn-lt"/>
              <a:ea typeface="+mn-ea"/>
              <a:cs typeface="+mn-cs"/>
            </a:rPr>
            <a:t>公債費は平成</a:t>
          </a:r>
          <a:r>
            <a:rPr kumimoji="1" lang="en-US" altLang="ja-JP" sz="800">
              <a:solidFill>
                <a:schemeClr val="dk1"/>
              </a:solidFill>
              <a:effectLst/>
              <a:latin typeface="+mn-lt"/>
              <a:ea typeface="+mn-ea"/>
              <a:cs typeface="+mn-cs"/>
            </a:rPr>
            <a:t>29</a:t>
          </a:r>
          <a:r>
            <a:rPr kumimoji="1" lang="ja-JP" altLang="ja-JP" sz="800">
              <a:solidFill>
                <a:schemeClr val="dk1"/>
              </a:solidFill>
              <a:effectLst/>
              <a:latin typeface="+mn-lt"/>
              <a:ea typeface="+mn-ea"/>
              <a:cs typeface="+mn-cs"/>
            </a:rPr>
            <a:t>年度をピークに徐々に減少していく見込みであるが、経常収支比率は現状並みで推移すると見込んでいる。本市としては、類似団体と比較しても最低レベルにあることから、橋本市財政健全化計画の実行による歳出削減に取り組み、経常収支比率の良化に努め</a:t>
          </a:r>
          <a:r>
            <a:rPr lang="ja-JP" altLang="ja-JP" sz="800" b="0" i="0" baseline="0">
              <a:solidFill>
                <a:schemeClr val="dk1"/>
              </a:solidFill>
              <a:effectLst/>
              <a:latin typeface="+mn-lt"/>
              <a:ea typeface="+mn-ea"/>
              <a:cs typeface="+mn-cs"/>
            </a:rPr>
            <a:t>財政のスリム化を図る</a:t>
          </a:r>
          <a:r>
            <a:rPr lang="ja-JP" altLang="ja-JP" sz="900" b="0" i="0" baseline="0">
              <a:solidFill>
                <a:schemeClr val="dk1"/>
              </a:solidFill>
              <a:effectLst/>
              <a:latin typeface="+mn-lt"/>
              <a:ea typeface="+mn-ea"/>
              <a:cs typeface="+mn-cs"/>
            </a:rPr>
            <a:t>。</a:t>
          </a:r>
          <a:endParaRPr lang="ja-JP" altLang="ja-JP" sz="9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13462</xdr:rowOff>
    </xdr:from>
    <xdr:to>
      <xdr:col>23</xdr:col>
      <xdr:colOff>133350</xdr:colOff>
      <xdr:row>65</xdr:row>
      <xdr:rowOff>80264</xdr:rowOff>
    </xdr:to>
    <xdr:cxnSp macro="">
      <xdr:nvCxnSpPr>
        <xdr:cNvPr id="125" name="直線コネクタ 124"/>
        <xdr:cNvCxnSpPr/>
      </xdr:nvCxnSpPr>
      <xdr:spPr>
        <a:xfrm flipV="1">
          <a:off x="4953000" y="1012901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52341</xdr:rowOff>
    </xdr:from>
    <xdr:ext cx="762000" cy="259045"/>
    <xdr:sp macro="" textlink="">
      <xdr:nvSpPr>
        <xdr:cNvPr id="126" name="財政構造の弾力性最小値テキスト"/>
        <xdr:cNvSpPr txBox="1"/>
      </xdr:nvSpPr>
      <xdr:spPr>
        <a:xfrm>
          <a:off x="5041900" y="1119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80264</xdr:rowOff>
    </xdr:from>
    <xdr:to>
      <xdr:col>24</xdr:col>
      <xdr:colOff>12700</xdr:colOff>
      <xdr:row>65</xdr:row>
      <xdr:rowOff>80264</xdr:rowOff>
    </xdr:to>
    <xdr:cxnSp macro="">
      <xdr:nvCxnSpPr>
        <xdr:cNvPr id="127" name="直線コネクタ 126"/>
        <xdr:cNvCxnSpPr/>
      </xdr:nvCxnSpPr>
      <xdr:spPr>
        <a:xfrm>
          <a:off x="4864100" y="1122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99839</xdr:rowOff>
    </xdr:from>
    <xdr:ext cx="762000" cy="259045"/>
    <xdr:sp macro="" textlink="">
      <xdr:nvSpPr>
        <xdr:cNvPr id="128" name="財政構造の弾力性最大値テキスト"/>
        <xdr:cNvSpPr txBox="1"/>
      </xdr:nvSpPr>
      <xdr:spPr>
        <a:xfrm>
          <a:off x="5041900" y="987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13462</xdr:rowOff>
    </xdr:from>
    <xdr:to>
      <xdr:col>24</xdr:col>
      <xdr:colOff>12700</xdr:colOff>
      <xdr:row>59</xdr:row>
      <xdr:rowOff>13462</xdr:rowOff>
    </xdr:to>
    <xdr:cxnSp macro="">
      <xdr:nvCxnSpPr>
        <xdr:cNvPr id="129" name="直線コネクタ 128"/>
        <xdr:cNvCxnSpPr/>
      </xdr:nvCxnSpPr>
      <xdr:spPr>
        <a:xfrm>
          <a:off x="4864100" y="1012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82804</xdr:rowOff>
    </xdr:from>
    <xdr:to>
      <xdr:col>23</xdr:col>
      <xdr:colOff>133350</xdr:colOff>
      <xdr:row>64</xdr:row>
      <xdr:rowOff>111760</xdr:rowOff>
    </xdr:to>
    <xdr:cxnSp macro="">
      <xdr:nvCxnSpPr>
        <xdr:cNvPr id="130" name="直線コネクタ 129"/>
        <xdr:cNvCxnSpPr/>
      </xdr:nvCxnSpPr>
      <xdr:spPr>
        <a:xfrm>
          <a:off x="4114800" y="1105560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77741</xdr:rowOff>
    </xdr:from>
    <xdr:ext cx="762000" cy="259045"/>
    <xdr:sp macro="" textlink="">
      <xdr:nvSpPr>
        <xdr:cNvPr id="131" name="財政構造の弾力性平均値テキスト"/>
        <xdr:cNvSpPr txBox="1"/>
      </xdr:nvSpPr>
      <xdr:spPr>
        <a:xfrm>
          <a:off x="5041900" y="1053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82804</xdr:rowOff>
    </xdr:from>
    <xdr:to>
      <xdr:col>19</xdr:col>
      <xdr:colOff>133350</xdr:colOff>
      <xdr:row>64</xdr:row>
      <xdr:rowOff>145542</xdr:rowOff>
    </xdr:to>
    <xdr:cxnSp macro="">
      <xdr:nvCxnSpPr>
        <xdr:cNvPr id="133" name="直線コネクタ 132"/>
        <xdr:cNvCxnSpPr/>
      </xdr:nvCxnSpPr>
      <xdr:spPr>
        <a:xfrm flipV="1">
          <a:off x="3225800" y="1105560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4" name="フローチャート: 判断 133"/>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163339</xdr:rowOff>
    </xdr:from>
    <xdr:ext cx="736600" cy="259045"/>
    <xdr:sp macro="" textlink="">
      <xdr:nvSpPr>
        <xdr:cNvPr id="135" name="テキスト ボックス 134"/>
        <xdr:cNvSpPr txBox="1"/>
      </xdr:nvSpPr>
      <xdr:spPr>
        <a:xfrm>
          <a:off x="3733800" y="1045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77978</xdr:rowOff>
    </xdr:from>
    <xdr:to>
      <xdr:col>15</xdr:col>
      <xdr:colOff>82550</xdr:colOff>
      <xdr:row>64</xdr:row>
      <xdr:rowOff>145542</xdr:rowOff>
    </xdr:to>
    <xdr:cxnSp macro="">
      <xdr:nvCxnSpPr>
        <xdr:cNvPr id="136" name="直線コネクタ 135"/>
        <xdr:cNvCxnSpPr/>
      </xdr:nvCxnSpPr>
      <xdr:spPr>
        <a:xfrm>
          <a:off x="2336800" y="1105077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7" name="フローチャート: 判断 136"/>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6367</xdr:rowOff>
    </xdr:from>
    <xdr:ext cx="762000" cy="259045"/>
    <xdr:sp macro="" textlink="">
      <xdr:nvSpPr>
        <xdr:cNvPr id="138" name="テキスト ボックス 137"/>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157734</xdr:rowOff>
    </xdr:from>
    <xdr:to>
      <xdr:col>11</xdr:col>
      <xdr:colOff>31750</xdr:colOff>
      <xdr:row>64</xdr:row>
      <xdr:rowOff>77978</xdr:rowOff>
    </xdr:to>
    <xdr:cxnSp macro="">
      <xdr:nvCxnSpPr>
        <xdr:cNvPr id="139" name="直線コネクタ 138"/>
        <xdr:cNvCxnSpPr/>
      </xdr:nvCxnSpPr>
      <xdr:spPr>
        <a:xfrm>
          <a:off x="1447800" y="1095908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56388</xdr:rowOff>
    </xdr:from>
    <xdr:to>
      <xdr:col>11</xdr:col>
      <xdr:colOff>82550</xdr:colOff>
      <xdr:row>62</xdr:row>
      <xdr:rowOff>157988</xdr:rowOff>
    </xdr:to>
    <xdr:sp macro="" textlink="">
      <xdr:nvSpPr>
        <xdr:cNvPr id="140" name="フローチャート: 判断 139"/>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168165</xdr:rowOff>
    </xdr:from>
    <xdr:ext cx="762000" cy="259045"/>
    <xdr:sp macro="" textlink="">
      <xdr:nvSpPr>
        <xdr:cNvPr id="141" name="テキスト ボックス 140"/>
        <xdr:cNvSpPr txBox="1"/>
      </xdr:nvSpPr>
      <xdr:spPr>
        <a:xfrm>
          <a:off x="1955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126492</xdr:rowOff>
    </xdr:from>
    <xdr:to>
      <xdr:col>7</xdr:col>
      <xdr:colOff>31750</xdr:colOff>
      <xdr:row>62</xdr:row>
      <xdr:rowOff>56642</xdr:rowOff>
    </xdr:to>
    <xdr:sp macro="" textlink="">
      <xdr:nvSpPr>
        <xdr:cNvPr id="142" name="フローチャート: 判断 141"/>
        <xdr:cNvSpPr/>
      </xdr:nvSpPr>
      <xdr:spPr>
        <a:xfrm>
          <a:off x="1397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66819</xdr:rowOff>
    </xdr:from>
    <xdr:ext cx="762000" cy="259045"/>
    <xdr:sp macro="" textlink="">
      <xdr:nvSpPr>
        <xdr:cNvPr id="143" name="テキスト ボックス 142"/>
        <xdr:cNvSpPr txBox="1"/>
      </xdr:nvSpPr>
      <xdr:spPr>
        <a:xfrm>
          <a:off x="1066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60960</xdr:rowOff>
    </xdr:from>
    <xdr:to>
      <xdr:col>23</xdr:col>
      <xdr:colOff>184150</xdr:colOff>
      <xdr:row>64</xdr:row>
      <xdr:rowOff>162560</xdr:rowOff>
    </xdr:to>
    <xdr:sp macro="" textlink="">
      <xdr:nvSpPr>
        <xdr:cNvPr id="149" name="楕円 148"/>
        <xdr:cNvSpPr/>
      </xdr:nvSpPr>
      <xdr:spPr>
        <a:xfrm>
          <a:off x="49022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33037</xdr:rowOff>
    </xdr:from>
    <xdr:ext cx="762000" cy="259045"/>
    <xdr:sp macro="" textlink="">
      <xdr:nvSpPr>
        <xdr:cNvPr id="150" name="財政構造の弾力性該当値テキスト"/>
        <xdr:cNvSpPr txBox="1"/>
      </xdr:nvSpPr>
      <xdr:spPr>
        <a:xfrm>
          <a:off x="5041900" y="1100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32004</xdr:rowOff>
    </xdr:from>
    <xdr:to>
      <xdr:col>19</xdr:col>
      <xdr:colOff>184150</xdr:colOff>
      <xdr:row>64</xdr:row>
      <xdr:rowOff>133604</xdr:rowOff>
    </xdr:to>
    <xdr:sp macro="" textlink="">
      <xdr:nvSpPr>
        <xdr:cNvPr id="151" name="楕円 150"/>
        <xdr:cNvSpPr/>
      </xdr:nvSpPr>
      <xdr:spPr>
        <a:xfrm>
          <a:off x="40640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118381</xdr:rowOff>
    </xdr:from>
    <xdr:ext cx="736600" cy="259045"/>
    <xdr:sp macro="" textlink="">
      <xdr:nvSpPr>
        <xdr:cNvPr id="152" name="テキスト ボックス 151"/>
        <xdr:cNvSpPr txBox="1"/>
      </xdr:nvSpPr>
      <xdr:spPr>
        <a:xfrm>
          <a:off x="3733800" y="11091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94742</xdr:rowOff>
    </xdr:from>
    <xdr:to>
      <xdr:col>15</xdr:col>
      <xdr:colOff>133350</xdr:colOff>
      <xdr:row>65</xdr:row>
      <xdr:rowOff>24892</xdr:rowOff>
    </xdr:to>
    <xdr:sp macro="" textlink="">
      <xdr:nvSpPr>
        <xdr:cNvPr id="153" name="楕円 152"/>
        <xdr:cNvSpPr/>
      </xdr:nvSpPr>
      <xdr:spPr>
        <a:xfrm>
          <a:off x="31750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9669</xdr:rowOff>
    </xdr:from>
    <xdr:ext cx="762000" cy="259045"/>
    <xdr:sp macro="" textlink="">
      <xdr:nvSpPr>
        <xdr:cNvPr id="154" name="テキスト ボックス 153"/>
        <xdr:cNvSpPr txBox="1"/>
      </xdr:nvSpPr>
      <xdr:spPr>
        <a:xfrm>
          <a:off x="2844800" y="1115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27178</xdr:rowOff>
    </xdr:from>
    <xdr:to>
      <xdr:col>11</xdr:col>
      <xdr:colOff>82550</xdr:colOff>
      <xdr:row>64</xdr:row>
      <xdr:rowOff>128778</xdr:rowOff>
    </xdr:to>
    <xdr:sp macro="" textlink="">
      <xdr:nvSpPr>
        <xdr:cNvPr id="155" name="楕円 154"/>
        <xdr:cNvSpPr/>
      </xdr:nvSpPr>
      <xdr:spPr>
        <a:xfrm>
          <a:off x="2286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113555</xdr:rowOff>
    </xdr:from>
    <xdr:ext cx="762000" cy="259045"/>
    <xdr:sp macro="" textlink="">
      <xdr:nvSpPr>
        <xdr:cNvPr id="156" name="テキスト ボックス 155"/>
        <xdr:cNvSpPr txBox="1"/>
      </xdr:nvSpPr>
      <xdr:spPr>
        <a:xfrm>
          <a:off x="1955800" y="110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57" name="楕円 156"/>
        <xdr:cNvSpPr/>
      </xdr:nvSpPr>
      <xdr:spPr>
        <a:xfrm>
          <a:off x="1397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58" name="テキスト ボックス 157"/>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[121,346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本市は平成</a:t>
          </a:r>
          <a:r>
            <a:rPr kumimoji="1" lang="en-US" altLang="ja-JP" sz="1000">
              <a:solidFill>
                <a:schemeClr val="dk1"/>
              </a:solidFill>
              <a:effectLst/>
              <a:latin typeface="+mn-lt"/>
              <a:ea typeface="+mn-ea"/>
              <a:cs typeface="+mn-cs"/>
            </a:rPr>
            <a:t>27</a:t>
          </a:r>
          <a:r>
            <a:rPr kumimoji="1" lang="ja-JP" altLang="ja-JP" sz="1000">
              <a:solidFill>
                <a:schemeClr val="dk1"/>
              </a:solidFill>
              <a:effectLst/>
              <a:latin typeface="+mn-lt"/>
              <a:ea typeface="+mn-ea"/>
              <a:cs typeface="+mn-cs"/>
            </a:rPr>
            <a:t>年度に策定した橋本市財政健全化計画の実行による人件費の削減、定員適正化計画に基づく退職者の８割採用及び公私連携の認定こども園化を推進することで職員数の削減を図っていることから、人件費は年々減少している。一方、物件費については民間委託への転換により委託料が増加しているものの、橋本市財政健全化計画に基づく物件費の削減により、人口１人当たりの人件費・物件費等決算額は、減少傾向にある。しかしながら、これらの経費は類似団体と比較しても、依然として高額であることから、今後も定員適正化の継続するとともに、橋本市財政健全化計画により物件費等ランニングコストの縮減や継続事業の見直しを図り経常経費の縮減に努める。</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61840</xdr:rowOff>
    </xdr:from>
    <xdr:to>
      <xdr:col>23</xdr:col>
      <xdr:colOff>133350</xdr:colOff>
      <xdr:row>89</xdr:row>
      <xdr:rowOff>150958</xdr:rowOff>
    </xdr:to>
    <xdr:cxnSp macro="">
      <xdr:nvCxnSpPr>
        <xdr:cNvPr id="186" name="直線コネクタ 185"/>
        <xdr:cNvCxnSpPr/>
      </xdr:nvCxnSpPr>
      <xdr:spPr>
        <a:xfrm flipV="1">
          <a:off x="4953000" y="13777840"/>
          <a:ext cx="0" cy="1632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123035</xdr:rowOff>
    </xdr:from>
    <xdr:ext cx="762000" cy="259045"/>
    <xdr:sp macro="" textlink="">
      <xdr:nvSpPr>
        <xdr:cNvPr id="187" name="人件費・物件費等の状況最小値テキスト"/>
        <xdr:cNvSpPr txBox="1"/>
      </xdr:nvSpPr>
      <xdr:spPr>
        <a:xfrm>
          <a:off x="5041900" y="153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150958</xdr:rowOff>
    </xdr:from>
    <xdr:to>
      <xdr:col>24</xdr:col>
      <xdr:colOff>12700</xdr:colOff>
      <xdr:row>89</xdr:row>
      <xdr:rowOff>150958</xdr:rowOff>
    </xdr:to>
    <xdr:cxnSp macro="">
      <xdr:nvCxnSpPr>
        <xdr:cNvPr id="188" name="直線コネクタ 187"/>
        <xdr:cNvCxnSpPr/>
      </xdr:nvCxnSpPr>
      <xdr:spPr>
        <a:xfrm>
          <a:off x="4864100" y="15410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148217</xdr:rowOff>
    </xdr:from>
    <xdr:ext cx="762000" cy="259045"/>
    <xdr:sp macro="" textlink="">
      <xdr:nvSpPr>
        <xdr:cNvPr id="189" name="人件費・物件費等の状況最大値テキスト"/>
        <xdr:cNvSpPr txBox="1"/>
      </xdr:nvSpPr>
      <xdr:spPr>
        <a:xfrm>
          <a:off x="5041900" y="1352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61840</xdr:rowOff>
    </xdr:from>
    <xdr:to>
      <xdr:col>24</xdr:col>
      <xdr:colOff>12700</xdr:colOff>
      <xdr:row>80</xdr:row>
      <xdr:rowOff>61840</xdr:rowOff>
    </xdr:to>
    <xdr:cxnSp macro="">
      <xdr:nvCxnSpPr>
        <xdr:cNvPr id="190" name="直線コネクタ 189"/>
        <xdr:cNvCxnSpPr/>
      </xdr:nvCxnSpPr>
      <xdr:spPr>
        <a:xfrm>
          <a:off x="4864100" y="1377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155003</xdr:rowOff>
    </xdr:from>
    <xdr:to>
      <xdr:col>23</xdr:col>
      <xdr:colOff>133350</xdr:colOff>
      <xdr:row>84</xdr:row>
      <xdr:rowOff>16498</xdr:rowOff>
    </xdr:to>
    <xdr:cxnSp macro="">
      <xdr:nvCxnSpPr>
        <xdr:cNvPr id="191" name="直線コネクタ 190"/>
        <xdr:cNvCxnSpPr/>
      </xdr:nvCxnSpPr>
      <xdr:spPr>
        <a:xfrm flipV="1">
          <a:off x="4114800" y="14385353"/>
          <a:ext cx="838200" cy="3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161025</xdr:rowOff>
    </xdr:from>
    <xdr:ext cx="762000" cy="259045"/>
    <xdr:sp macro="" textlink="">
      <xdr:nvSpPr>
        <xdr:cNvPr id="192" name="人件費・物件費等の状況平均値テキスト"/>
        <xdr:cNvSpPr txBox="1"/>
      </xdr:nvSpPr>
      <xdr:spPr>
        <a:xfrm>
          <a:off x="5041900" y="14048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144498</xdr:rowOff>
    </xdr:from>
    <xdr:to>
      <xdr:col>23</xdr:col>
      <xdr:colOff>184150</xdr:colOff>
      <xdr:row>83</xdr:row>
      <xdr:rowOff>74648</xdr:rowOff>
    </xdr:to>
    <xdr:sp macro="" textlink="">
      <xdr:nvSpPr>
        <xdr:cNvPr id="193" name="フローチャート: 判断 192"/>
        <xdr:cNvSpPr/>
      </xdr:nvSpPr>
      <xdr:spPr>
        <a:xfrm>
          <a:off x="4902200" y="1420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16498</xdr:rowOff>
    </xdr:from>
    <xdr:to>
      <xdr:col>19</xdr:col>
      <xdr:colOff>133350</xdr:colOff>
      <xdr:row>84</xdr:row>
      <xdr:rowOff>42125</xdr:rowOff>
    </xdr:to>
    <xdr:cxnSp macro="">
      <xdr:nvCxnSpPr>
        <xdr:cNvPr id="194" name="直線コネクタ 193"/>
        <xdr:cNvCxnSpPr/>
      </xdr:nvCxnSpPr>
      <xdr:spPr>
        <a:xfrm flipV="1">
          <a:off x="3225800" y="14418298"/>
          <a:ext cx="889000" cy="2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83900</xdr:rowOff>
    </xdr:from>
    <xdr:to>
      <xdr:col>19</xdr:col>
      <xdr:colOff>184150</xdr:colOff>
      <xdr:row>83</xdr:row>
      <xdr:rowOff>14050</xdr:rowOff>
    </xdr:to>
    <xdr:sp macro="" textlink="">
      <xdr:nvSpPr>
        <xdr:cNvPr id="195" name="フローチャート: 判断 194"/>
        <xdr:cNvSpPr/>
      </xdr:nvSpPr>
      <xdr:spPr>
        <a:xfrm>
          <a:off x="4064000" y="141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24227</xdr:rowOff>
    </xdr:from>
    <xdr:ext cx="736600" cy="259045"/>
    <xdr:sp macro="" textlink="">
      <xdr:nvSpPr>
        <xdr:cNvPr id="196" name="テキスト ボックス 195"/>
        <xdr:cNvSpPr txBox="1"/>
      </xdr:nvSpPr>
      <xdr:spPr>
        <a:xfrm>
          <a:off x="3733800" y="1391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20376</xdr:rowOff>
    </xdr:from>
    <xdr:to>
      <xdr:col>15</xdr:col>
      <xdr:colOff>82550</xdr:colOff>
      <xdr:row>84</xdr:row>
      <xdr:rowOff>42125</xdr:rowOff>
    </xdr:to>
    <xdr:cxnSp macro="">
      <xdr:nvCxnSpPr>
        <xdr:cNvPr id="197" name="直線コネクタ 196"/>
        <xdr:cNvCxnSpPr/>
      </xdr:nvCxnSpPr>
      <xdr:spPr>
        <a:xfrm>
          <a:off x="2336800" y="14422176"/>
          <a:ext cx="889000" cy="2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67669</xdr:rowOff>
    </xdr:from>
    <xdr:to>
      <xdr:col>15</xdr:col>
      <xdr:colOff>133350</xdr:colOff>
      <xdr:row>82</xdr:row>
      <xdr:rowOff>169269</xdr:rowOff>
    </xdr:to>
    <xdr:sp macro="" textlink="">
      <xdr:nvSpPr>
        <xdr:cNvPr id="198" name="フローチャート: 判断 197"/>
        <xdr:cNvSpPr/>
      </xdr:nvSpPr>
      <xdr:spPr>
        <a:xfrm>
          <a:off x="3175000" y="141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7996</xdr:rowOff>
    </xdr:from>
    <xdr:ext cx="762000" cy="259045"/>
    <xdr:sp macro="" textlink="">
      <xdr:nvSpPr>
        <xdr:cNvPr id="199" name="テキスト ボックス 198"/>
        <xdr:cNvSpPr txBox="1"/>
      </xdr:nvSpPr>
      <xdr:spPr>
        <a:xfrm>
          <a:off x="2844800" y="138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20376</xdr:rowOff>
    </xdr:from>
    <xdr:to>
      <xdr:col>11</xdr:col>
      <xdr:colOff>31750</xdr:colOff>
      <xdr:row>84</xdr:row>
      <xdr:rowOff>162838</xdr:rowOff>
    </xdr:to>
    <xdr:cxnSp macro="">
      <xdr:nvCxnSpPr>
        <xdr:cNvPr id="200" name="直線コネクタ 199"/>
        <xdr:cNvCxnSpPr/>
      </xdr:nvCxnSpPr>
      <xdr:spPr>
        <a:xfrm flipV="1">
          <a:off x="1447800" y="14422176"/>
          <a:ext cx="889000" cy="14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59384</xdr:rowOff>
    </xdr:from>
    <xdr:to>
      <xdr:col>11</xdr:col>
      <xdr:colOff>82550</xdr:colOff>
      <xdr:row>82</xdr:row>
      <xdr:rowOff>160984</xdr:rowOff>
    </xdr:to>
    <xdr:sp macro="" textlink="">
      <xdr:nvSpPr>
        <xdr:cNvPr id="201" name="フローチャート: 判断 200"/>
        <xdr:cNvSpPr/>
      </xdr:nvSpPr>
      <xdr:spPr>
        <a:xfrm>
          <a:off x="2286000" y="1411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171161</xdr:rowOff>
    </xdr:from>
    <xdr:ext cx="762000" cy="259045"/>
    <xdr:sp macro="" textlink="">
      <xdr:nvSpPr>
        <xdr:cNvPr id="202" name="テキスト ボックス 201"/>
        <xdr:cNvSpPr txBox="1"/>
      </xdr:nvSpPr>
      <xdr:spPr>
        <a:xfrm>
          <a:off x="1955800" y="1388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29028</xdr:rowOff>
    </xdr:from>
    <xdr:to>
      <xdr:col>7</xdr:col>
      <xdr:colOff>31750</xdr:colOff>
      <xdr:row>82</xdr:row>
      <xdr:rowOff>130628</xdr:rowOff>
    </xdr:to>
    <xdr:sp macro="" textlink="">
      <xdr:nvSpPr>
        <xdr:cNvPr id="203" name="フローチャート: 判断 202"/>
        <xdr:cNvSpPr/>
      </xdr:nvSpPr>
      <xdr:spPr>
        <a:xfrm>
          <a:off x="1397000" y="1408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140805</xdr:rowOff>
    </xdr:from>
    <xdr:ext cx="762000" cy="259045"/>
    <xdr:sp macro="" textlink="">
      <xdr:nvSpPr>
        <xdr:cNvPr id="204" name="テキスト ボックス 203"/>
        <xdr:cNvSpPr txBox="1"/>
      </xdr:nvSpPr>
      <xdr:spPr>
        <a:xfrm>
          <a:off x="1066800" y="1385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104203</xdr:rowOff>
    </xdr:from>
    <xdr:to>
      <xdr:col>23</xdr:col>
      <xdr:colOff>184150</xdr:colOff>
      <xdr:row>84</xdr:row>
      <xdr:rowOff>34353</xdr:rowOff>
    </xdr:to>
    <xdr:sp macro="" textlink="">
      <xdr:nvSpPr>
        <xdr:cNvPr id="210" name="楕円 209"/>
        <xdr:cNvSpPr/>
      </xdr:nvSpPr>
      <xdr:spPr>
        <a:xfrm>
          <a:off x="4902200" y="1433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76280</xdr:rowOff>
    </xdr:from>
    <xdr:ext cx="762000" cy="259045"/>
    <xdr:sp macro="" textlink="">
      <xdr:nvSpPr>
        <xdr:cNvPr id="211" name="人件費・物件費等の状況該当値テキスト"/>
        <xdr:cNvSpPr txBox="1"/>
      </xdr:nvSpPr>
      <xdr:spPr>
        <a:xfrm>
          <a:off x="5041900" y="143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137148</xdr:rowOff>
    </xdr:from>
    <xdr:to>
      <xdr:col>19</xdr:col>
      <xdr:colOff>184150</xdr:colOff>
      <xdr:row>84</xdr:row>
      <xdr:rowOff>67298</xdr:rowOff>
    </xdr:to>
    <xdr:sp macro="" textlink="">
      <xdr:nvSpPr>
        <xdr:cNvPr id="212" name="楕円 211"/>
        <xdr:cNvSpPr/>
      </xdr:nvSpPr>
      <xdr:spPr>
        <a:xfrm>
          <a:off x="4064000" y="1436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52075</xdr:rowOff>
    </xdr:from>
    <xdr:ext cx="736600" cy="259045"/>
    <xdr:sp macro="" textlink="">
      <xdr:nvSpPr>
        <xdr:cNvPr id="213" name="テキスト ボックス 212"/>
        <xdr:cNvSpPr txBox="1"/>
      </xdr:nvSpPr>
      <xdr:spPr>
        <a:xfrm>
          <a:off x="3733800" y="14453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162775</xdr:rowOff>
    </xdr:from>
    <xdr:to>
      <xdr:col>15</xdr:col>
      <xdr:colOff>133350</xdr:colOff>
      <xdr:row>84</xdr:row>
      <xdr:rowOff>92925</xdr:rowOff>
    </xdr:to>
    <xdr:sp macro="" textlink="">
      <xdr:nvSpPr>
        <xdr:cNvPr id="214" name="楕円 213"/>
        <xdr:cNvSpPr/>
      </xdr:nvSpPr>
      <xdr:spPr>
        <a:xfrm>
          <a:off x="3175000" y="1439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77702</xdr:rowOff>
    </xdr:from>
    <xdr:ext cx="762000" cy="259045"/>
    <xdr:sp macro="" textlink="">
      <xdr:nvSpPr>
        <xdr:cNvPr id="215" name="テキスト ボックス 214"/>
        <xdr:cNvSpPr txBox="1"/>
      </xdr:nvSpPr>
      <xdr:spPr>
        <a:xfrm>
          <a:off x="2844800" y="1447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141026</xdr:rowOff>
    </xdr:from>
    <xdr:to>
      <xdr:col>11</xdr:col>
      <xdr:colOff>82550</xdr:colOff>
      <xdr:row>84</xdr:row>
      <xdr:rowOff>71176</xdr:rowOff>
    </xdr:to>
    <xdr:sp macro="" textlink="">
      <xdr:nvSpPr>
        <xdr:cNvPr id="216" name="楕円 215"/>
        <xdr:cNvSpPr/>
      </xdr:nvSpPr>
      <xdr:spPr>
        <a:xfrm>
          <a:off x="2286000" y="1437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55953</xdr:rowOff>
    </xdr:from>
    <xdr:ext cx="762000" cy="259045"/>
    <xdr:sp macro="" textlink="">
      <xdr:nvSpPr>
        <xdr:cNvPr id="217" name="テキスト ボックス 216"/>
        <xdr:cNvSpPr txBox="1"/>
      </xdr:nvSpPr>
      <xdr:spPr>
        <a:xfrm>
          <a:off x="1955800" y="14457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112038</xdr:rowOff>
    </xdr:from>
    <xdr:to>
      <xdr:col>7</xdr:col>
      <xdr:colOff>31750</xdr:colOff>
      <xdr:row>85</xdr:row>
      <xdr:rowOff>42188</xdr:rowOff>
    </xdr:to>
    <xdr:sp macro="" textlink="">
      <xdr:nvSpPr>
        <xdr:cNvPr id="218" name="楕円 217"/>
        <xdr:cNvSpPr/>
      </xdr:nvSpPr>
      <xdr:spPr>
        <a:xfrm>
          <a:off x="1397000" y="1451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26965</xdr:rowOff>
    </xdr:from>
    <xdr:ext cx="762000" cy="259045"/>
    <xdr:sp macro="" textlink="">
      <xdr:nvSpPr>
        <xdr:cNvPr id="219" name="テキスト ボックス 218"/>
        <xdr:cNvSpPr txBox="1"/>
      </xdr:nvSpPr>
      <xdr:spPr>
        <a:xfrm>
          <a:off x="1066800" y="14600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平成</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年度から財政健全化の一環として本市独自に行なっているの給料減額措置の一部復元に伴い、令和元年度のラスパイレス指数は、平成</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年度と比べて</a:t>
          </a:r>
          <a:r>
            <a:rPr kumimoji="1" lang="en-US" altLang="ja-JP" sz="1000">
              <a:solidFill>
                <a:schemeClr val="dk1"/>
              </a:solidFill>
              <a:effectLst/>
              <a:latin typeface="+mn-lt"/>
              <a:ea typeface="+mn-ea"/>
              <a:cs typeface="+mn-cs"/>
            </a:rPr>
            <a:t>1.2</a:t>
          </a:r>
          <a:r>
            <a:rPr kumimoji="1" lang="ja-JP" altLang="ja-JP" sz="1000">
              <a:solidFill>
                <a:schemeClr val="dk1"/>
              </a:solidFill>
              <a:effectLst/>
              <a:latin typeface="+mn-lt"/>
              <a:ea typeface="+mn-ea"/>
              <a:cs typeface="+mn-cs"/>
            </a:rPr>
            <a:t>ポイントの増加となった。全国市平均と比べると</a:t>
          </a:r>
          <a:r>
            <a:rPr kumimoji="1" lang="en-US" altLang="ja-JP" sz="1000">
              <a:solidFill>
                <a:schemeClr val="dk1"/>
              </a:solidFill>
              <a:effectLst/>
              <a:latin typeface="+mn-lt"/>
              <a:ea typeface="+mn-ea"/>
              <a:cs typeface="+mn-cs"/>
            </a:rPr>
            <a:t>1.4</a:t>
          </a:r>
          <a:r>
            <a:rPr kumimoji="1" lang="ja-JP" altLang="ja-JP" sz="1000">
              <a:solidFill>
                <a:schemeClr val="dk1"/>
              </a:solidFill>
              <a:effectLst/>
              <a:latin typeface="+mn-lt"/>
              <a:ea typeface="+mn-ea"/>
              <a:cs typeface="+mn-cs"/>
            </a:rPr>
            <a:t>ポイント下回っているが、これは、給与減額措置を継続していることが大きな要因となっている。今後も民間の給与水準を基に出されている人事院勧告や、和歌山県、県内他市及び近隣市町の給与制度の動向を注視し、適正な給料水準を保つように努めるが、給与減額措置を実施している間は、全国市平均を下回る指数となることが見込まれる。なお、各年度の数値については、翌年度</a:t>
          </a:r>
          <a:r>
            <a:rPr kumimoji="1" lang="en-US" altLang="ja-JP" sz="1000">
              <a:solidFill>
                <a:schemeClr val="dk1"/>
              </a:solidFill>
              <a:effectLst/>
              <a:latin typeface="+mn-lt"/>
              <a:ea typeface="+mn-ea"/>
              <a:cs typeface="+mn-cs"/>
            </a:rPr>
            <a:t>4</a:t>
          </a:r>
          <a:r>
            <a:rPr kumimoji="1" lang="ja-JP" altLang="ja-JP" sz="1000">
              <a:solidFill>
                <a:schemeClr val="dk1"/>
              </a:solidFill>
              <a:effectLst/>
              <a:latin typeface="+mn-lt"/>
              <a:ea typeface="+mn-ea"/>
              <a:cs typeface="+mn-cs"/>
            </a:rPr>
            <a:t>月</a:t>
          </a:r>
          <a:r>
            <a:rPr kumimoji="1" lang="en-US" altLang="ja-JP" sz="1000">
              <a:solidFill>
                <a:schemeClr val="dk1"/>
              </a:solidFill>
              <a:effectLst/>
              <a:latin typeface="+mn-lt"/>
              <a:ea typeface="+mn-ea"/>
              <a:cs typeface="+mn-cs"/>
            </a:rPr>
            <a:t>1</a:t>
          </a:r>
          <a:r>
            <a:rPr kumimoji="1" lang="ja-JP" altLang="ja-JP" sz="1000">
              <a:solidFill>
                <a:schemeClr val="dk1"/>
              </a:solidFill>
              <a:effectLst/>
              <a:latin typeface="+mn-lt"/>
              <a:ea typeface="+mn-ea"/>
              <a:cs typeface="+mn-cs"/>
            </a:rPr>
            <a:t>日のラスパイレス指数を引用している。</a:t>
          </a:r>
          <a:endParaRPr lang="ja-JP" altLang="ja-JP" sz="10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138793</xdr:rowOff>
    </xdr:to>
    <xdr:cxnSp macro="">
      <xdr:nvCxnSpPr>
        <xdr:cNvPr id="250" name="直線コネクタ 249"/>
        <xdr:cNvCxnSpPr/>
      </xdr:nvCxnSpPr>
      <xdr:spPr>
        <a:xfrm flipV="1">
          <a:off x="17018000" y="1370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85</xdr:row>
      <xdr:rowOff>117929</xdr:rowOff>
    </xdr:to>
    <xdr:cxnSp macro="">
      <xdr:nvCxnSpPr>
        <xdr:cNvPr id="255" name="直線コネクタ 254"/>
        <xdr:cNvCxnSpPr/>
      </xdr:nvCxnSpPr>
      <xdr:spPr>
        <a:xfrm>
          <a:off x="16179800" y="14484350"/>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6"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30843</xdr:rowOff>
    </xdr:from>
    <xdr:to>
      <xdr:col>77</xdr:col>
      <xdr:colOff>44450</xdr:colOff>
      <xdr:row>84</xdr:row>
      <xdr:rowOff>82550</xdr:rowOff>
    </xdr:to>
    <xdr:cxnSp macro="">
      <xdr:nvCxnSpPr>
        <xdr:cNvPr id="258" name="直線コネクタ 257"/>
        <xdr:cNvCxnSpPr/>
      </xdr:nvCxnSpPr>
      <xdr:spPr>
        <a:xfrm>
          <a:off x="15290800" y="144326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0" name="テキスト ボックス 259"/>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30843</xdr:rowOff>
    </xdr:from>
    <xdr:to>
      <xdr:col>72</xdr:col>
      <xdr:colOff>203200</xdr:colOff>
      <xdr:row>84</xdr:row>
      <xdr:rowOff>99786</xdr:rowOff>
    </xdr:to>
    <xdr:cxnSp macro="">
      <xdr:nvCxnSpPr>
        <xdr:cNvPr id="261" name="直線コネクタ 260"/>
        <xdr:cNvCxnSpPr/>
      </xdr:nvCxnSpPr>
      <xdr:spPr>
        <a:xfrm flipV="1">
          <a:off x="14401800" y="1443264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2" name="フローチャート: 判断 261"/>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3" name="テキスト ボックス 262"/>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99786</xdr:rowOff>
    </xdr:from>
    <xdr:to>
      <xdr:col>68</xdr:col>
      <xdr:colOff>152400</xdr:colOff>
      <xdr:row>84</xdr:row>
      <xdr:rowOff>117021</xdr:rowOff>
    </xdr:to>
    <xdr:cxnSp macro="">
      <xdr:nvCxnSpPr>
        <xdr:cNvPr id="264" name="直線コネクタ 263"/>
        <xdr:cNvCxnSpPr/>
      </xdr:nvCxnSpPr>
      <xdr:spPr>
        <a:xfrm flipV="1">
          <a:off x="13512800" y="1450158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5" name="フローチャート: 判断 264"/>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66" name="テキスト ボックス 265"/>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67" name="フローチャート: 判断 266"/>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68" name="テキスト ボックス 267"/>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74" name="楕円 273"/>
        <xdr:cNvSpPr/>
      </xdr:nvSpPr>
      <xdr:spPr>
        <a:xfrm>
          <a:off x="169672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83656</xdr:rowOff>
    </xdr:from>
    <xdr:ext cx="762000" cy="259045"/>
    <xdr:sp macro="" textlink="">
      <xdr:nvSpPr>
        <xdr:cNvPr id="275" name="給与水準   （国との比較）該当値テキスト"/>
        <xdr:cNvSpPr txBox="1"/>
      </xdr:nvSpPr>
      <xdr:spPr>
        <a:xfrm>
          <a:off x="17106900" y="1448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31750</xdr:rowOff>
    </xdr:from>
    <xdr:to>
      <xdr:col>77</xdr:col>
      <xdr:colOff>95250</xdr:colOff>
      <xdr:row>84</xdr:row>
      <xdr:rowOff>133350</xdr:rowOff>
    </xdr:to>
    <xdr:sp macro="" textlink="">
      <xdr:nvSpPr>
        <xdr:cNvPr id="276" name="楕円 275"/>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77" name="テキスト ボックス 276"/>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151493</xdr:rowOff>
    </xdr:from>
    <xdr:to>
      <xdr:col>73</xdr:col>
      <xdr:colOff>44450</xdr:colOff>
      <xdr:row>84</xdr:row>
      <xdr:rowOff>81643</xdr:rowOff>
    </xdr:to>
    <xdr:sp macro="" textlink="">
      <xdr:nvSpPr>
        <xdr:cNvPr id="278" name="楕円 277"/>
        <xdr:cNvSpPr/>
      </xdr:nvSpPr>
      <xdr:spPr>
        <a:xfrm>
          <a:off x="15240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91820</xdr:rowOff>
    </xdr:from>
    <xdr:ext cx="762000" cy="259045"/>
    <xdr:sp macro="" textlink="">
      <xdr:nvSpPr>
        <xdr:cNvPr id="279" name="テキスト ボックス 278"/>
        <xdr:cNvSpPr txBox="1"/>
      </xdr:nvSpPr>
      <xdr:spPr>
        <a:xfrm>
          <a:off x="14909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48986</xdr:rowOff>
    </xdr:from>
    <xdr:to>
      <xdr:col>68</xdr:col>
      <xdr:colOff>203200</xdr:colOff>
      <xdr:row>84</xdr:row>
      <xdr:rowOff>150586</xdr:rowOff>
    </xdr:to>
    <xdr:sp macro="" textlink="">
      <xdr:nvSpPr>
        <xdr:cNvPr id="280" name="楕円 279"/>
        <xdr:cNvSpPr/>
      </xdr:nvSpPr>
      <xdr:spPr>
        <a:xfrm>
          <a:off x="14351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81" name="テキスト ボックス 280"/>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66221</xdr:rowOff>
    </xdr:from>
    <xdr:to>
      <xdr:col>64</xdr:col>
      <xdr:colOff>152400</xdr:colOff>
      <xdr:row>84</xdr:row>
      <xdr:rowOff>167821</xdr:rowOff>
    </xdr:to>
    <xdr:sp macro="" textlink="">
      <xdr:nvSpPr>
        <xdr:cNvPr id="282" name="楕円 281"/>
        <xdr:cNvSpPr/>
      </xdr:nvSpPr>
      <xdr:spPr>
        <a:xfrm>
          <a:off x="13462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6548</xdr:rowOff>
    </xdr:from>
    <xdr:ext cx="762000" cy="259045"/>
    <xdr:sp macro="" textlink="">
      <xdr:nvSpPr>
        <xdr:cNvPr id="283" name="テキスト ボックス 282"/>
        <xdr:cNvSpPr txBox="1"/>
      </xdr:nvSpPr>
      <xdr:spPr>
        <a:xfrm>
          <a:off x="13131800" y="1423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平成</a:t>
          </a:r>
          <a:r>
            <a:rPr kumimoji="1" lang="en-US" altLang="ja-JP" sz="1000">
              <a:solidFill>
                <a:schemeClr val="dk1"/>
              </a:solidFill>
              <a:effectLst/>
              <a:latin typeface="+mn-lt"/>
              <a:ea typeface="+mn-ea"/>
              <a:cs typeface="+mn-cs"/>
            </a:rPr>
            <a:t>23</a:t>
          </a:r>
          <a:r>
            <a:rPr kumimoji="1" lang="ja-JP" altLang="ja-JP" sz="1000">
              <a:solidFill>
                <a:schemeClr val="dk1"/>
              </a:solidFill>
              <a:effectLst/>
              <a:latin typeface="+mn-lt"/>
              <a:ea typeface="+mn-ea"/>
              <a:cs typeface="+mn-cs"/>
            </a:rPr>
            <a:t>年度に策定した橋本市定員適正化計画では、退職者の８割以内採用を基準とした採用抑制を図ったほか、事業に応じた職員の補充、退職勧奨、普通退職を加味しながら年度毎の平準化を図り、組織機構・事務事業・職員配置の見直し、民間委託の推進などにより定員の適正化を推進し、平成</a:t>
          </a:r>
          <a:r>
            <a:rPr kumimoji="1" lang="en-US" altLang="ja-JP" sz="1000">
              <a:solidFill>
                <a:schemeClr val="dk1"/>
              </a:solidFill>
              <a:effectLst/>
              <a:latin typeface="+mn-lt"/>
              <a:ea typeface="+mn-ea"/>
              <a:cs typeface="+mn-cs"/>
            </a:rPr>
            <a:t>31</a:t>
          </a:r>
          <a:r>
            <a:rPr kumimoji="1" lang="ja-JP" altLang="ja-JP" sz="1000">
              <a:solidFill>
                <a:schemeClr val="dk1"/>
              </a:solidFill>
              <a:effectLst/>
              <a:latin typeface="+mn-lt"/>
              <a:ea typeface="+mn-ea"/>
              <a:cs typeface="+mn-cs"/>
            </a:rPr>
            <a:t>年</a:t>
          </a:r>
          <a:r>
            <a:rPr kumimoji="1" lang="en-US" altLang="ja-JP" sz="1000">
              <a:solidFill>
                <a:schemeClr val="dk1"/>
              </a:solidFill>
              <a:effectLst/>
              <a:latin typeface="+mn-lt"/>
              <a:ea typeface="+mn-ea"/>
              <a:cs typeface="+mn-cs"/>
            </a:rPr>
            <a:t>4</a:t>
          </a:r>
          <a:r>
            <a:rPr kumimoji="1" lang="ja-JP" altLang="ja-JP" sz="1000">
              <a:solidFill>
                <a:schemeClr val="dk1"/>
              </a:solidFill>
              <a:effectLst/>
              <a:latin typeface="+mn-lt"/>
              <a:ea typeface="+mn-ea"/>
              <a:cs typeface="+mn-cs"/>
            </a:rPr>
            <a:t>月</a:t>
          </a:r>
          <a:r>
            <a:rPr kumimoji="1" lang="en-US" altLang="ja-JP" sz="1000">
              <a:solidFill>
                <a:schemeClr val="dk1"/>
              </a:solidFill>
              <a:effectLst/>
              <a:latin typeface="+mn-lt"/>
              <a:ea typeface="+mn-ea"/>
              <a:cs typeface="+mn-cs"/>
            </a:rPr>
            <a:t>1</a:t>
          </a:r>
          <a:r>
            <a:rPr kumimoji="1" lang="ja-JP" altLang="ja-JP" sz="1000">
              <a:solidFill>
                <a:schemeClr val="dk1"/>
              </a:solidFill>
              <a:effectLst/>
              <a:latin typeface="+mn-lt"/>
              <a:ea typeface="+mn-ea"/>
              <a:cs typeface="+mn-cs"/>
            </a:rPr>
            <a:t>日現在で普通会計における職員数は４</a:t>
          </a:r>
          <a:r>
            <a:rPr kumimoji="1" lang="ja-JP" altLang="en-US" sz="1000">
              <a:solidFill>
                <a:schemeClr val="dk1"/>
              </a:solidFill>
              <a:effectLst/>
              <a:latin typeface="+mn-lt"/>
              <a:ea typeface="+mn-ea"/>
              <a:cs typeface="+mn-cs"/>
            </a:rPr>
            <a:t>６６</a:t>
          </a:r>
          <a:r>
            <a:rPr kumimoji="1" lang="ja-JP" altLang="ja-JP" sz="1000">
              <a:solidFill>
                <a:schemeClr val="dk1"/>
              </a:solidFill>
              <a:effectLst/>
              <a:latin typeface="+mn-lt"/>
              <a:ea typeface="+mn-ea"/>
              <a:cs typeface="+mn-cs"/>
            </a:rPr>
            <a:t>人となり、計画策定時の平成</a:t>
          </a:r>
          <a:r>
            <a:rPr kumimoji="1" lang="en-US" altLang="ja-JP" sz="1000">
              <a:solidFill>
                <a:schemeClr val="dk1"/>
              </a:solidFill>
              <a:effectLst/>
              <a:latin typeface="+mn-lt"/>
              <a:ea typeface="+mn-ea"/>
              <a:cs typeface="+mn-cs"/>
            </a:rPr>
            <a:t>23</a:t>
          </a:r>
          <a:r>
            <a:rPr kumimoji="1" lang="ja-JP" altLang="ja-JP" sz="1000">
              <a:solidFill>
                <a:schemeClr val="dk1"/>
              </a:solidFill>
              <a:effectLst/>
              <a:latin typeface="+mn-lt"/>
              <a:ea typeface="+mn-ea"/>
              <a:cs typeface="+mn-cs"/>
            </a:rPr>
            <a:t>年度（５５７人）と比較すると</a:t>
          </a:r>
          <a:r>
            <a:rPr kumimoji="1" lang="ja-JP" altLang="en-US" sz="1000">
              <a:solidFill>
                <a:schemeClr val="dk1"/>
              </a:solidFill>
              <a:effectLst/>
              <a:latin typeface="+mn-lt"/>
              <a:ea typeface="+mn-ea"/>
              <a:cs typeface="+mn-cs"/>
            </a:rPr>
            <a:t>９１</a:t>
          </a:r>
          <a:r>
            <a:rPr kumimoji="1" lang="ja-JP" altLang="ja-JP" sz="1000">
              <a:solidFill>
                <a:schemeClr val="dk1"/>
              </a:solidFill>
              <a:effectLst/>
              <a:latin typeface="+mn-lt"/>
              <a:ea typeface="+mn-ea"/>
              <a:cs typeface="+mn-cs"/>
            </a:rPr>
            <a:t>人削減となっている。</a:t>
          </a:r>
          <a:endParaRPr lang="ja-JP" altLang="ja-JP" sz="1000">
            <a:effectLst/>
          </a:endParaRPr>
        </a:p>
        <a:p>
          <a:r>
            <a:rPr kumimoji="1" lang="ja-JP" altLang="ja-JP" sz="1000">
              <a:solidFill>
                <a:schemeClr val="dk1"/>
              </a:solidFill>
              <a:effectLst/>
              <a:latin typeface="+mn-lt"/>
              <a:ea typeface="+mn-ea"/>
              <a:cs typeface="+mn-cs"/>
            </a:rPr>
            <a:t>　今後も住民サービスを低下させることなく、更なる事務の効率化の推進を図り、より適切な定員管理に努める。</a:t>
          </a:r>
          <a:endParaRPr lang="ja-JP" altLang="ja-JP" sz="10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14394</xdr:rowOff>
    </xdr:from>
    <xdr:to>
      <xdr:col>81</xdr:col>
      <xdr:colOff>44450</xdr:colOff>
      <xdr:row>66</xdr:row>
      <xdr:rowOff>154940</xdr:rowOff>
    </xdr:to>
    <xdr:cxnSp macro="">
      <xdr:nvCxnSpPr>
        <xdr:cNvPr id="313" name="直線コネクタ 312"/>
        <xdr:cNvCxnSpPr/>
      </xdr:nvCxnSpPr>
      <xdr:spPr>
        <a:xfrm flipV="1">
          <a:off x="17018000" y="9958494"/>
          <a:ext cx="0" cy="1512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4"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5" name="直線コネクタ 314"/>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100771</xdr:rowOff>
    </xdr:from>
    <xdr:ext cx="762000" cy="259045"/>
    <xdr:sp macro="" textlink="">
      <xdr:nvSpPr>
        <xdr:cNvPr id="316" name="定員管理の状況最大値テキスト"/>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14394</xdr:rowOff>
    </xdr:from>
    <xdr:to>
      <xdr:col>81</xdr:col>
      <xdr:colOff>133350</xdr:colOff>
      <xdr:row>58</xdr:row>
      <xdr:rowOff>14394</xdr:rowOff>
    </xdr:to>
    <xdr:cxnSp macro="">
      <xdr:nvCxnSpPr>
        <xdr:cNvPr id="317" name="直線コネクタ 316"/>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14288</xdr:rowOff>
    </xdr:from>
    <xdr:to>
      <xdr:col>81</xdr:col>
      <xdr:colOff>44450</xdr:colOff>
      <xdr:row>62</xdr:row>
      <xdr:rowOff>42439</xdr:rowOff>
    </xdr:to>
    <xdr:cxnSp macro="">
      <xdr:nvCxnSpPr>
        <xdr:cNvPr id="318" name="直線コネクタ 317"/>
        <xdr:cNvCxnSpPr/>
      </xdr:nvCxnSpPr>
      <xdr:spPr>
        <a:xfrm flipV="1">
          <a:off x="16179800" y="10644188"/>
          <a:ext cx="8382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133896</xdr:rowOff>
    </xdr:from>
    <xdr:ext cx="762000" cy="259045"/>
    <xdr:sp macro="" textlink="">
      <xdr:nvSpPr>
        <xdr:cNvPr id="319" name="定員管理の状況平均値テキスト"/>
        <xdr:cNvSpPr txBox="1"/>
      </xdr:nvSpPr>
      <xdr:spPr>
        <a:xfrm>
          <a:off x="17106900" y="10249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20" name="フローチャート: 判断 319"/>
        <xdr:cNvSpPr/>
      </xdr:nvSpPr>
      <xdr:spPr>
        <a:xfrm>
          <a:off x="169672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42439</xdr:rowOff>
    </xdr:from>
    <xdr:to>
      <xdr:col>77</xdr:col>
      <xdr:colOff>44450</xdr:colOff>
      <xdr:row>62</xdr:row>
      <xdr:rowOff>62547</xdr:rowOff>
    </xdr:to>
    <xdr:cxnSp macro="">
      <xdr:nvCxnSpPr>
        <xdr:cNvPr id="321" name="直線コネクタ 320"/>
        <xdr:cNvCxnSpPr/>
      </xdr:nvCxnSpPr>
      <xdr:spPr>
        <a:xfrm flipV="1">
          <a:off x="15290800" y="10672339"/>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101282</xdr:rowOff>
    </xdr:from>
    <xdr:to>
      <xdr:col>77</xdr:col>
      <xdr:colOff>95250</xdr:colOff>
      <xdr:row>61</xdr:row>
      <xdr:rowOff>31432</xdr:rowOff>
    </xdr:to>
    <xdr:sp macro="" textlink="">
      <xdr:nvSpPr>
        <xdr:cNvPr id="322" name="フローチャート: 判断 321"/>
        <xdr:cNvSpPr/>
      </xdr:nvSpPr>
      <xdr:spPr>
        <a:xfrm>
          <a:off x="16129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41609</xdr:rowOff>
    </xdr:from>
    <xdr:ext cx="736600" cy="259045"/>
    <xdr:sp macro="" textlink="">
      <xdr:nvSpPr>
        <xdr:cNvPr id="323" name="テキスト ボックス 322"/>
        <xdr:cNvSpPr txBox="1"/>
      </xdr:nvSpPr>
      <xdr:spPr>
        <a:xfrm>
          <a:off x="15798800" y="10157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62547</xdr:rowOff>
    </xdr:from>
    <xdr:to>
      <xdr:col>72</xdr:col>
      <xdr:colOff>203200</xdr:colOff>
      <xdr:row>62</xdr:row>
      <xdr:rowOff>104775</xdr:rowOff>
    </xdr:to>
    <xdr:cxnSp macro="">
      <xdr:nvCxnSpPr>
        <xdr:cNvPr id="324" name="直線コネクタ 323"/>
        <xdr:cNvCxnSpPr/>
      </xdr:nvCxnSpPr>
      <xdr:spPr>
        <a:xfrm flipV="1">
          <a:off x="14401800" y="10692447"/>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xdr:nvSpPr>
        <xdr:cNvPr id="325" name="フローチャート: 判断 324"/>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35577</xdr:rowOff>
    </xdr:from>
    <xdr:ext cx="762000" cy="259045"/>
    <xdr:sp macro="" textlink="">
      <xdr:nvSpPr>
        <xdr:cNvPr id="326" name="テキスト ボックス 325"/>
        <xdr:cNvSpPr txBox="1"/>
      </xdr:nvSpPr>
      <xdr:spPr>
        <a:xfrm>
          <a:off x="14909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104775</xdr:rowOff>
    </xdr:from>
    <xdr:to>
      <xdr:col>68</xdr:col>
      <xdr:colOff>152400</xdr:colOff>
      <xdr:row>62</xdr:row>
      <xdr:rowOff>116840</xdr:rowOff>
    </xdr:to>
    <xdr:cxnSp macro="">
      <xdr:nvCxnSpPr>
        <xdr:cNvPr id="327" name="直線コネクタ 326"/>
        <xdr:cNvCxnSpPr/>
      </xdr:nvCxnSpPr>
      <xdr:spPr>
        <a:xfrm flipV="1">
          <a:off x="13512800" y="1073467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103294</xdr:rowOff>
    </xdr:from>
    <xdr:to>
      <xdr:col>68</xdr:col>
      <xdr:colOff>203200</xdr:colOff>
      <xdr:row>61</xdr:row>
      <xdr:rowOff>33444</xdr:rowOff>
    </xdr:to>
    <xdr:sp macro="" textlink="">
      <xdr:nvSpPr>
        <xdr:cNvPr id="328" name="フローチャート: 判断 327"/>
        <xdr:cNvSpPr/>
      </xdr:nvSpPr>
      <xdr:spPr>
        <a:xfrm>
          <a:off x="14351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43621</xdr:rowOff>
    </xdr:from>
    <xdr:ext cx="762000" cy="259045"/>
    <xdr:sp macro="" textlink="">
      <xdr:nvSpPr>
        <xdr:cNvPr id="329" name="テキスト ボックス 328"/>
        <xdr:cNvSpPr txBox="1"/>
      </xdr:nvSpPr>
      <xdr:spPr>
        <a:xfrm>
          <a:off x="14020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79163</xdr:rowOff>
    </xdr:from>
    <xdr:to>
      <xdr:col>64</xdr:col>
      <xdr:colOff>152400</xdr:colOff>
      <xdr:row>61</xdr:row>
      <xdr:rowOff>9313</xdr:rowOff>
    </xdr:to>
    <xdr:sp macro="" textlink="">
      <xdr:nvSpPr>
        <xdr:cNvPr id="330" name="フローチャート: 判断 329"/>
        <xdr:cNvSpPr/>
      </xdr:nvSpPr>
      <xdr:spPr>
        <a:xfrm>
          <a:off x="13462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19490</xdr:rowOff>
    </xdr:from>
    <xdr:ext cx="762000" cy="259045"/>
    <xdr:sp macro="" textlink="">
      <xdr:nvSpPr>
        <xdr:cNvPr id="331" name="テキスト ボックス 330"/>
        <xdr:cNvSpPr txBox="1"/>
      </xdr:nvSpPr>
      <xdr:spPr>
        <a:xfrm>
          <a:off x="13131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134938</xdr:rowOff>
    </xdr:from>
    <xdr:to>
      <xdr:col>81</xdr:col>
      <xdr:colOff>95250</xdr:colOff>
      <xdr:row>62</xdr:row>
      <xdr:rowOff>65088</xdr:rowOff>
    </xdr:to>
    <xdr:sp macro="" textlink="">
      <xdr:nvSpPr>
        <xdr:cNvPr id="337" name="楕円 336"/>
        <xdr:cNvSpPr/>
      </xdr:nvSpPr>
      <xdr:spPr>
        <a:xfrm>
          <a:off x="169672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107015</xdr:rowOff>
    </xdr:from>
    <xdr:ext cx="762000" cy="259045"/>
    <xdr:sp macro="" textlink="">
      <xdr:nvSpPr>
        <xdr:cNvPr id="338" name="定員管理の状況該当値テキスト"/>
        <xdr:cNvSpPr txBox="1"/>
      </xdr:nvSpPr>
      <xdr:spPr>
        <a:xfrm>
          <a:off x="17106900" y="1056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163089</xdr:rowOff>
    </xdr:from>
    <xdr:to>
      <xdr:col>77</xdr:col>
      <xdr:colOff>95250</xdr:colOff>
      <xdr:row>62</xdr:row>
      <xdr:rowOff>93239</xdr:rowOff>
    </xdr:to>
    <xdr:sp macro="" textlink="">
      <xdr:nvSpPr>
        <xdr:cNvPr id="339" name="楕円 338"/>
        <xdr:cNvSpPr/>
      </xdr:nvSpPr>
      <xdr:spPr>
        <a:xfrm>
          <a:off x="16129000" y="1062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78016</xdr:rowOff>
    </xdr:from>
    <xdr:ext cx="736600" cy="259045"/>
    <xdr:sp macro="" textlink="">
      <xdr:nvSpPr>
        <xdr:cNvPr id="340" name="テキスト ボックス 339"/>
        <xdr:cNvSpPr txBox="1"/>
      </xdr:nvSpPr>
      <xdr:spPr>
        <a:xfrm>
          <a:off x="15798800" y="10707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11747</xdr:rowOff>
    </xdr:from>
    <xdr:to>
      <xdr:col>73</xdr:col>
      <xdr:colOff>44450</xdr:colOff>
      <xdr:row>62</xdr:row>
      <xdr:rowOff>113347</xdr:rowOff>
    </xdr:to>
    <xdr:sp macro="" textlink="">
      <xdr:nvSpPr>
        <xdr:cNvPr id="341" name="楕円 340"/>
        <xdr:cNvSpPr/>
      </xdr:nvSpPr>
      <xdr:spPr>
        <a:xfrm>
          <a:off x="15240000" y="1064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98124</xdr:rowOff>
    </xdr:from>
    <xdr:ext cx="762000" cy="259045"/>
    <xdr:sp macro="" textlink="">
      <xdr:nvSpPr>
        <xdr:cNvPr id="342" name="テキスト ボックス 341"/>
        <xdr:cNvSpPr txBox="1"/>
      </xdr:nvSpPr>
      <xdr:spPr>
        <a:xfrm>
          <a:off x="14909800" y="1072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53975</xdr:rowOff>
    </xdr:from>
    <xdr:to>
      <xdr:col>68</xdr:col>
      <xdr:colOff>203200</xdr:colOff>
      <xdr:row>62</xdr:row>
      <xdr:rowOff>155575</xdr:rowOff>
    </xdr:to>
    <xdr:sp macro="" textlink="">
      <xdr:nvSpPr>
        <xdr:cNvPr id="343" name="楕円 342"/>
        <xdr:cNvSpPr/>
      </xdr:nvSpPr>
      <xdr:spPr>
        <a:xfrm>
          <a:off x="14351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140352</xdr:rowOff>
    </xdr:from>
    <xdr:ext cx="762000" cy="259045"/>
    <xdr:sp macro="" textlink="">
      <xdr:nvSpPr>
        <xdr:cNvPr id="344" name="テキスト ボックス 343"/>
        <xdr:cNvSpPr txBox="1"/>
      </xdr:nvSpPr>
      <xdr:spPr>
        <a:xfrm>
          <a:off x="14020800" y="1077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66040</xdr:rowOff>
    </xdr:from>
    <xdr:to>
      <xdr:col>64</xdr:col>
      <xdr:colOff>152400</xdr:colOff>
      <xdr:row>62</xdr:row>
      <xdr:rowOff>167640</xdr:rowOff>
    </xdr:to>
    <xdr:sp macro="" textlink="">
      <xdr:nvSpPr>
        <xdr:cNvPr id="345" name="楕円 344"/>
        <xdr:cNvSpPr/>
      </xdr:nvSpPr>
      <xdr:spPr>
        <a:xfrm>
          <a:off x="13462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152417</xdr:rowOff>
    </xdr:from>
    <xdr:ext cx="762000" cy="259045"/>
    <xdr:sp macro="" textlink="">
      <xdr:nvSpPr>
        <xdr:cNvPr id="346" name="テキスト ボックス 345"/>
        <xdr:cNvSpPr txBox="1"/>
      </xdr:nvSpPr>
      <xdr:spPr>
        <a:xfrm>
          <a:off x="13131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b="0" i="0" baseline="0">
              <a:solidFill>
                <a:schemeClr val="dk1"/>
              </a:solidFill>
              <a:effectLst/>
              <a:latin typeface="+mn-lt"/>
              <a:ea typeface="+mn-ea"/>
              <a:cs typeface="+mn-cs"/>
            </a:rPr>
            <a:t>　本市の実質公債比率は、病院事業債等の大きな償還がピークを過ぎて減少していることや普通交付税の増加があるものの、合併による新市まちづくり計画により実施した大型公共事業で借入れた市債の公債費が増加し</a:t>
          </a:r>
          <a:r>
            <a:rPr kumimoji="1" lang="ja-JP" altLang="en-US" sz="900" b="0" i="0" baseline="0">
              <a:solidFill>
                <a:schemeClr val="dk1"/>
              </a:solidFill>
              <a:effectLst/>
              <a:latin typeface="+mn-lt"/>
              <a:ea typeface="+mn-ea"/>
              <a:cs typeface="+mn-cs"/>
            </a:rPr>
            <a:t>てきた</a:t>
          </a:r>
          <a:r>
            <a:rPr kumimoji="1" lang="ja-JP" altLang="ja-JP" sz="900" b="0" i="0" baseline="0">
              <a:solidFill>
                <a:schemeClr val="dk1"/>
              </a:solidFill>
              <a:effectLst/>
              <a:latin typeface="+mn-lt"/>
              <a:ea typeface="+mn-ea"/>
              <a:cs typeface="+mn-cs"/>
            </a:rPr>
            <a:t>ことから、近年では横ばいの状況となっている。しかしながら、平成</a:t>
          </a:r>
          <a:r>
            <a:rPr kumimoji="1" lang="en-US" altLang="ja-JP" sz="900" b="0" i="0" baseline="0">
              <a:solidFill>
                <a:schemeClr val="dk1"/>
              </a:solidFill>
              <a:effectLst/>
              <a:latin typeface="+mn-lt"/>
              <a:ea typeface="+mn-ea"/>
              <a:cs typeface="+mn-cs"/>
            </a:rPr>
            <a:t>29</a:t>
          </a:r>
          <a:r>
            <a:rPr kumimoji="1" lang="ja-JP" altLang="ja-JP" sz="900" b="0" i="0" baseline="0">
              <a:solidFill>
                <a:schemeClr val="dk1"/>
              </a:solidFill>
              <a:effectLst/>
              <a:latin typeface="+mn-lt"/>
              <a:ea typeface="+mn-ea"/>
              <a:cs typeface="+mn-cs"/>
            </a:rPr>
            <a:t>年度において、</a:t>
          </a:r>
          <a:r>
            <a:rPr kumimoji="1" lang="ja-JP" altLang="ja-JP" sz="900">
              <a:solidFill>
                <a:schemeClr val="dk1"/>
              </a:solidFill>
              <a:effectLst/>
              <a:latin typeface="+mn-lt"/>
              <a:ea typeface="+mn-ea"/>
              <a:cs typeface="+mn-cs"/>
            </a:rPr>
            <a:t>公共下水道事業及び農業集落排水事業の基準内、基準外繰出金の見直しがあり公営企業に要する経費の財源とする地方債の償還の財源に充てたと認められる繰入金が増加したこともあり、前年度より</a:t>
          </a:r>
          <a:r>
            <a:rPr kumimoji="1" lang="ja-JP" altLang="en-US" sz="900">
              <a:solidFill>
                <a:schemeClr val="dk1"/>
              </a:solidFill>
              <a:effectLst/>
              <a:latin typeface="+mn-lt"/>
              <a:ea typeface="+mn-ea"/>
              <a:cs typeface="+mn-cs"/>
            </a:rPr>
            <a:t>大きく</a:t>
          </a:r>
          <a:r>
            <a:rPr kumimoji="1" lang="ja-JP" altLang="ja-JP" sz="900">
              <a:solidFill>
                <a:schemeClr val="dk1"/>
              </a:solidFill>
              <a:effectLst/>
              <a:latin typeface="+mn-lt"/>
              <a:ea typeface="+mn-ea"/>
              <a:cs typeface="+mn-cs"/>
            </a:rPr>
            <a:t>悪化となった。公債費は</a:t>
          </a:r>
          <a:r>
            <a:rPr kumimoji="1" lang="ja-JP" altLang="en-US" sz="900">
              <a:solidFill>
                <a:schemeClr val="dk1"/>
              </a:solidFill>
              <a:effectLst/>
              <a:latin typeface="+mn-lt"/>
              <a:ea typeface="+mn-ea"/>
              <a:cs typeface="+mn-cs"/>
            </a:rPr>
            <a:t>平成</a:t>
          </a:r>
          <a:r>
            <a:rPr kumimoji="1" lang="en-US" altLang="ja-JP" sz="900">
              <a:solidFill>
                <a:schemeClr val="dk1"/>
              </a:solidFill>
              <a:effectLst/>
              <a:latin typeface="+mn-lt"/>
              <a:ea typeface="+mn-ea"/>
              <a:cs typeface="+mn-cs"/>
            </a:rPr>
            <a:t>29</a:t>
          </a:r>
          <a:r>
            <a:rPr kumimoji="1" lang="ja-JP" altLang="en-US" sz="900">
              <a:solidFill>
                <a:schemeClr val="dk1"/>
              </a:solidFill>
              <a:effectLst/>
              <a:latin typeface="+mn-lt"/>
              <a:ea typeface="+mn-ea"/>
              <a:cs typeface="+mn-cs"/>
            </a:rPr>
            <a:t>年度をピークに減少していくものの、</a:t>
          </a:r>
          <a:r>
            <a:rPr kumimoji="1" lang="ja-JP" altLang="en-US" sz="900" b="0" i="0" baseline="0">
              <a:solidFill>
                <a:schemeClr val="dk1"/>
              </a:solidFill>
              <a:effectLst/>
              <a:latin typeface="+mn-lt"/>
              <a:ea typeface="+mn-ea"/>
              <a:cs typeface="+mn-cs"/>
            </a:rPr>
            <a:t>令和</a:t>
          </a:r>
          <a:r>
            <a:rPr kumimoji="1" lang="en-US" altLang="ja-JP" sz="900" b="0" i="0" baseline="0">
              <a:solidFill>
                <a:schemeClr val="dk1"/>
              </a:solidFill>
              <a:effectLst/>
              <a:latin typeface="+mn-lt"/>
              <a:ea typeface="+mn-ea"/>
              <a:cs typeface="+mn-cs"/>
            </a:rPr>
            <a:t>4</a:t>
          </a:r>
          <a:r>
            <a:rPr kumimoji="1" lang="ja-JP" altLang="en-US" sz="900" b="0" i="0" baseline="0">
              <a:solidFill>
                <a:schemeClr val="dk1"/>
              </a:solidFill>
              <a:effectLst/>
              <a:latin typeface="+mn-lt"/>
              <a:ea typeface="+mn-ea"/>
              <a:cs typeface="+mn-cs"/>
            </a:rPr>
            <a:t>年度までは高止まりする</a:t>
          </a:r>
          <a:r>
            <a:rPr kumimoji="1" lang="ja-JP" altLang="ja-JP" sz="900" b="0" i="0" baseline="0">
              <a:solidFill>
                <a:schemeClr val="dk1"/>
              </a:solidFill>
              <a:effectLst/>
              <a:latin typeface="+mn-lt"/>
              <a:ea typeface="+mn-ea"/>
              <a:cs typeface="+mn-cs"/>
            </a:rPr>
            <a:t>見込みであ</a:t>
          </a:r>
          <a:r>
            <a:rPr kumimoji="1" lang="ja-JP" altLang="en-US" sz="900" b="0" i="0" baseline="0">
              <a:solidFill>
                <a:schemeClr val="dk1"/>
              </a:solidFill>
              <a:effectLst/>
              <a:latin typeface="+mn-lt"/>
              <a:ea typeface="+mn-ea"/>
              <a:cs typeface="+mn-cs"/>
            </a:rPr>
            <a:t>り、</a:t>
          </a:r>
          <a:r>
            <a:rPr kumimoji="1" lang="ja-JP" altLang="ja-JP" sz="900">
              <a:solidFill>
                <a:schemeClr val="dk1"/>
              </a:solidFill>
              <a:effectLst/>
              <a:latin typeface="+mn-lt"/>
              <a:ea typeface="+mn-ea"/>
              <a:cs typeface="+mn-cs"/>
            </a:rPr>
            <a:t>公営企業に要する経費の財源とする地方債の償還の財源に充てたと認められる繰入金の増加もあ</a:t>
          </a:r>
          <a:r>
            <a:rPr kumimoji="1" lang="ja-JP" altLang="en-US" sz="900">
              <a:solidFill>
                <a:schemeClr val="dk1"/>
              </a:solidFill>
              <a:effectLst/>
              <a:latin typeface="+mn-lt"/>
              <a:ea typeface="+mn-ea"/>
              <a:cs typeface="+mn-cs"/>
            </a:rPr>
            <a:t>ることから</a:t>
          </a:r>
          <a:r>
            <a:rPr kumimoji="1" lang="ja-JP" altLang="ja-JP" sz="900" b="0" i="0" baseline="0">
              <a:solidFill>
                <a:schemeClr val="dk1"/>
              </a:solidFill>
              <a:effectLst/>
              <a:latin typeface="+mn-lt"/>
              <a:ea typeface="+mn-ea"/>
              <a:cs typeface="+mn-cs"/>
            </a:rPr>
            <a:t>、当面は当該比率も良化が見込めない状況にある。</a:t>
          </a:r>
          <a:endParaRPr lang="ja-JP" altLang="ja-JP" sz="9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45</xdr:row>
      <xdr:rowOff>162560</xdr:rowOff>
    </xdr:to>
    <xdr:cxnSp macro="">
      <xdr:nvCxnSpPr>
        <xdr:cNvPr id="374" name="直線コネクタ 373"/>
        <xdr:cNvCxnSpPr/>
      </xdr:nvCxnSpPr>
      <xdr:spPr>
        <a:xfrm flipV="1">
          <a:off x="17018000" y="632544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5"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6" name="直線コネクタ 375"/>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77" name="公債費負担の状況最大値テキスト"/>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78" name="直線コネクタ 377"/>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108796</xdr:rowOff>
    </xdr:from>
    <xdr:to>
      <xdr:col>81</xdr:col>
      <xdr:colOff>44450</xdr:colOff>
      <xdr:row>44</xdr:row>
      <xdr:rowOff>132927</xdr:rowOff>
    </xdr:to>
    <xdr:cxnSp macro="">
      <xdr:nvCxnSpPr>
        <xdr:cNvPr id="379" name="直線コネクタ 378"/>
        <xdr:cNvCxnSpPr/>
      </xdr:nvCxnSpPr>
      <xdr:spPr>
        <a:xfrm>
          <a:off x="16179800" y="765259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25840</xdr:rowOff>
    </xdr:from>
    <xdr:ext cx="762000" cy="259045"/>
    <xdr:sp macro="" textlink="">
      <xdr:nvSpPr>
        <xdr:cNvPr id="380" name="公債費負担の状況平均値テキスト"/>
        <xdr:cNvSpPr txBox="1"/>
      </xdr:nvSpPr>
      <xdr:spPr>
        <a:xfrm>
          <a:off x="17106900" y="688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81" name="フローチャート: 判断 380"/>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92710</xdr:rowOff>
    </xdr:from>
    <xdr:to>
      <xdr:col>77</xdr:col>
      <xdr:colOff>44450</xdr:colOff>
      <xdr:row>44</xdr:row>
      <xdr:rowOff>108796</xdr:rowOff>
    </xdr:to>
    <xdr:cxnSp macro="">
      <xdr:nvCxnSpPr>
        <xdr:cNvPr id="382" name="直線コネクタ 381"/>
        <xdr:cNvCxnSpPr/>
      </xdr:nvCxnSpPr>
      <xdr:spPr>
        <a:xfrm>
          <a:off x="15290800" y="763651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3" name="フローチャート: 判断 382"/>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129133</xdr:rowOff>
    </xdr:from>
    <xdr:ext cx="736600" cy="259045"/>
    <xdr:sp macro="" textlink="">
      <xdr:nvSpPr>
        <xdr:cNvPr id="384" name="テキスト ボックス 383"/>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20320</xdr:rowOff>
    </xdr:from>
    <xdr:to>
      <xdr:col>72</xdr:col>
      <xdr:colOff>203200</xdr:colOff>
      <xdr:row>44</xdr:row>
      <xdr:rowOff>92710</xdr:rowOff>
    </xdr:to>
    <xdr:cxnSp macro="">
      <xdr:nvCxnSpPr>
        <xdr:cNvPr id="385" name="直線コネクタ 384"/>
        <xdr:cNvCxnSpPr/>
      </xdr:nvCxnSpPr>
      <xdr:spPr>
        <a:xfrm>
          <a:off x="14401800" y="75641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6" name="フローチャート: 判断 385"/>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145221</xdr:rowOff>
    </xdr:from>
    <xdr:ext cx="762000" cy="259045"/>
    <xdr:sp macro="" textlink="">
      <xdr:nvSpPr>
        <xdr:cNvPr id="387" name="テキスト ボックス 386"/>
        <xdr:cNvSpPr txBox="1"/>
      </xdr:nvSpPr>
      <xdr:spPr>
        <a:xfrm>
          <a:off x="14909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151554</xdr:rowOff>
    </xdr:from>
    <xdr:to>
      <xdr:col>68</xdr:col>
      <xdr:colOff>152400</xdr:colOff>
      <xdr:row>44</xdr:row>
      <xdr:rowOff>20320</xdr:rowOff>
    </xdr:to>
    <xdr:cxnSp macro="">
      <xdr:nvCxnSpPr>
        <xdr:cNvPr id="388" name="直線コネクタ 387"/>
        <xdr:cNvCxnSpPr/>
      </xdr:nvCxnSpPr>
      <xdr:spPr>
        <a:xfrm>
          <a:off x="13512800" y="752390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9" name="フローチャート: 判断 388"/>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169350</xdr:rowOff>
    </xdr:from>
    <xdr:ext cx="762000" cy="259045"/>
    <xdr:sp macro="" textlink="">
      <xdr:nvSpPr>
        <xdr:cNvPr id="390" name="テキスト ボックス 389"/>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1" name="フローチャート: 判断 390"/>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392" name="テキスト ボックス 391"/>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82127</xdr:rowOff>
    </xdr:from>
    <xdr:to>
      <xdr:col>81</xdr:col>
      <xdr:colOff>95250</xdr:colOff>
      <xdr:row>45</xdr:row>
      <xdr:rowOff>12277</xdr:rowOff>
    </xdr:to>
    <xdr:sp macro="" textlink="">
      <xdr:nvSpPr>
        <xdr:cNvPr id="398" name="楕円 397"/>
        <xdr:cNvSpPr/>
      </xdr:nvSpPr>
      <xdr:spPr>
        <a:xfrm>
          <a:off x="169672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54204</xdr:rowOff>
    </xdr:from>
    <xdr:ext cx="762000" cy="259045"/>
    <xdr:sp macro="" textlink="">
      <xdr:nvSpPr>
        <xdr:cNvPr id="399" name="公債費負担の状況該当値テキスト"/>
        <xdr:cNvSpPr txBox="1"/>
      </xdr:nvSpPr>
      <xdr:spPr>
        <a:xfrm>
          <a:off x="17106900" y="7598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57996</xdr:rowOff>
    </xdr:from>
    <xdr:to>
      <xdr:col>77</xdr:col>
      <xdr:colOff>95250</xdr:colOff>
      <xdr:row>44</xdr:row>
      <xdr:rowOff>159596</xdr:rowOff>
    </xdr:to>
    <xdr:sp macro="" textlink="">
      <xdr:nvSpPr>
        <xdr:cNvPr id="400" name="楕円 399"/>
        <xdr:cNvSpPr/>
      </xdr:nvSpPr>
      <xdr:spPr>
        <a:xfrm>
          <a:off x="16129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144373</xdr:rowOff>
    </xdr:from>
    <xdr:ext cx="736600" cy="259045"/>
    <xdr:sp macro="" textlink="">
      <xdr:nvSpPr>
        <xdr:cNvPr id="401" name="テキスト ボックス 400"/>
        <xdr:cNvSpPr txBox="1"/>
      </xdr:nvSpPr>
      <xdr:spPr>
        <a:xfrm>
          <a:off x="15798800" y="7688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41910</xdr:rowOff>
    </xdr:from>
    <xdr:to>
      <xdr:col>73</xdr:col>
      <xdr:colOff>44450</xdr:colOff>
      <xdr:row>44</xdr:row>
      <xdr:rowOff>143510</xdr:rowOff>
    </xdr:to>
    <xdr:sp macro="" textlink="">
      <xdr:nvSpPr>
        <xdr:cNvPr id="402" name="楕円 401"/>
        <xdr:cNvSpPr/>
      </xdr:nvSpPr>
      <xdr:spPr>
        <a:xfrm>
          <a:off x="15240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128287</xdr:rowOff>
    </xdr:from>
    <xdr:ext cx="762000" cy="259045"/>
    <xdr:sp macro="" textlink="">
      <xdr:nvSpPr>
        <xdr:cNvPr id="403" name="テキスト ボックス 402"/>
        <xdr:cNvSpPr txBox="1"/>
      </xdr:nvSpPr>
      <xdr:spPr>
        <a:xfrm>
          <a:off x="14909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140970</xdr:rowOff>
    </xdr:from>
    <xdr:to>
      <xdr:col>68</xdr:col>
      <xdr:colOff>203200</xdr:colOff>
      <xdr:row>44</xdr:row>
      <xdr:rowOff>71120</xdr:rowOff>
    </xdr:to>
    <xdr:sp macro="" textlink="">
      <xdr:nvSpPr>
        <xdr:cNvPr id="404" name="楕円 403"/>
        <xdr:cNvSpPr/>
      </xdr:nvSpPr>
      <xdr:spPr>
        <a:xfrm>
          <a:off x="14351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55897</xdr:rowOff>
    </xdr:from>
    <xdr:ext cx="762000" cy="259045"/>
    <xdr:sp macro="" textlink="">
      <xdr:nvSpPr>
        <xdr:cNvPr id="405" name="テキスト ボックス 404"/>
        <xdr:cNvSpPr txBox="1"/>
      </xdr:nvSpPr>
      <xdr:spPr>
        <a:xfrm>
          <a:off x="14020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100754</xdr:rowOff>
    </xdr:from>
    <xdr:to>
      <xdr:col>64</xdr:col>
      <xdr:colOff>152400</xdr:colOff>
      <xdr:row>44</xdr:row>
      <xdr:rowOff>30904</xdr:rowOff>
    </xdr:to>
    <xdr:sp macro="" textlink="">
      <xdr:nvSpPr>
        <xdr:cNvPr id="406" name="楕円 405"/>
        <xdr:cNvSpPr/>
      </xdr:nvSpPr>
      <xdr:spPr>
        <a:xfrm>
          <a:off x="13462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15681</xdr:rowOff>
    </xdr:from>
    <xdr:ext cx="762000" cy="259045"/>
    <xdr:sp macro="" textlink="">
      <xdr:nvSpPr>
        <xdr:cNvPr id="407" name="テキスト ボックス 406"/>
        <xdr:cNvSpPr txBox="1"/>
      </xdr:nvSpPr>
      <xdr:spPr>
        <a:xfrm>
          <a:off x="13131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a:solidFill>
                <a:schemeClr val="dk1"/>
              </a:solidFill>
              <a:effectLst/>
              <a:latin typeface="+mn-lt"/>
              <a:ea typeface="+mn-ea"/>
              <a:cs typeface="+mn-cs"/>
            </a:rPr>
            <a:t>　本市の将来負担比率は、減少傾向にある。この要因としては、平成</a:t>
          </a:r>
          <a:r>
            <a:rPr kumimoji="1" lang="en-US" altLang="ja-JP" sz="900">
              <a:solidFill>
                <a:schemeClr val="dk1"/>
              </a:solidFill>
              <a:effectLst/>
              <a:latin typeface="+mn-lt"/>
              <a:ea typeface="+mn-ea"/>
              <a:cs typeface="+mn-cs"/>
            </a:rPr>
            <a:t>24</a:t>
          </a:r>
          <a:r>
            <a:rPr kumimoji="1" lang="ja-JP" altLang="ja-JP" sz="900">
              <a:solidFill>
                <a:schemeClr val="dk1"/>
              </a:solidFill>
              <a:effectLst/>
              <a:latin typeface="+mn-lt"/>
              <a:ea typeface="+mn-ea"/>
              <a:cs typeface="+mn-cs"/>
            </a:rPr>
            <a:t>年度に土地開発公社の負債を精算し解散したことや平成</a:t>
          </a:r>
          <a:r>
            <a:rPr kumimoji="1" lang="en-US" altLang="ja-JP" sz="900">
              <a:solidFill>
                <a:schemeClr val="dk1"/>
              </a:solidFill>
              <a:effectLst/>
              <a:latin typeface="+mn-lt"/>
              <a:ea typeface="+mn-ea"/>
              <a:cs typeface="+mn-cs"/>
            </a:rPr>
            <a:t>26</a:t>
          </a:r>
          <a:r>
            <a:rPr kumimoji="1" lang="ja-JP" altLang="ja-JP" sz="900">
              <a:solidFill>
                <a:schemeClr val="dk1"/>
              </a:solidFill>
              <a:effectLst/>
              <a:latin typeface="+mn-lt"/>
              <a:ea typeface="+mn-ea"/>
              <a:cs typeface="+mn-cs"/>
            </a:rPr>
            <a:t>年度まで大型公共事業が集中したこと</a:t>
          </a:r>
          <a:r>
            <a:rPr kumimoji="1" lang="ja-JP" altLang="en-US" sz="900">
              <a:solidFill>
                <a:schemeClr val="dk1"/>
              </a:solidFill>
              <a:effectLst/>
              <a:latin typeface="+mn-lt"/>
              <a:ea typeface="+mn-ea"/>
              <a:cs typeface="+mn-cs"/>
            </a:rPr>
            <a:t>により、</a:t>
          </a:r>
          <a:r>
            <a:rPr kumimoji="1" lang="ja-JP" altLang="ja-JP" sz="900">
              <a:solidFill>
                <a:schemeClr val="dk1"/>
              </a:solidFill>
              <a:effectLst/>
              <a:latin typeface="+mn-lt"/>
              <a:ea typeface="+mn-ea"/>
              <a:cs typeface="+mn-cs"/>
            </a:rPr>
            <a:t>地方債残高が増加したものの、平成</a:t>
          </a:r>
          <a:r>
            <a:rPr kumimoji="1" lang="en-US" altLang="ja-JP" sz="900">
              <a:solidFill>
                <a:schemeClr val="dk1"/>
              </a:solidFill>
              <a:effectLst/>
              <a:latin typeface="+mn-lt"/>
              <a:ea typeface="+mn-ea"/>
              <a:cs typeface="+mn-cs"/>
            </a:rPr>
            <a:t>27</a:t>
          </a:r>
          <a:r>
            <a:rPr kumimoji="1" lang="ja-JP" altLang="ja-JP" sz="900">
              <a:solidFill>
                <a:schemeClr val="dk1"/>
              </a:solidFill>
              <a:effectLst/>
              <a:latin typeface="+mn-lt"/>
              <a:ea typeface="+mn-ea"/>
              <a:cs typeface="+mn-cs"/>
            </a:rPr>
            <a:t>年度をピークに減少してきており、下水道事業及び病院事業にかかる地方債の償還も進んだことで、借入残高が減少したことが要因となっている。</a:t>
          </a:r>
          <a:r>
            <a:rPr kumimoji="1" lang="ja-JP" altLang="en-US" sz="900">
              <a:solidFill>
                <a:schemeClr val="dk1"/>
              </a:solidFill>
              <a:effectLst/>
              <a:latin typeface="+mn-lt"/>
              <a:ea typeface="+mn-ea"/>
              <a:cs typeface="+mn-cs"/>
            </a:rPr>
            <a:t>令和元</a:t>
          </a:r>
          <a:r>
            <a:rPr kumimoji="1" lang="ja-JP" altLang="ja-JP" sz="900">
              <a:solidFill>
                <a:schemeClr val="dk1"/>
              </a:solidFill>
              <a:effectLst/>
              <a:latin typeface="+mn-lt"/>
              <a:ea typeface="+mn-ea"/>
              <a:cs typeface="+mn-cs"/>
            </a:rPr>
            <a:t>年度においては、合併特例債をはじめとする交付税措置率の高い地方債の償還が進み基準財政需要額算入見込額の減少があるものの、地方債残高の減少や充当可能基金、充当可能特定歳入が増加したことにより、前年度比</a:t>
          </a:r>
          <a:r>
            <a:rPr kumimoji="1" lang="ja-JP" altLang="en-US" sz="900">
              <a:solidFill>
                <a:schemeClr val="dk1"/>
              </a:solidFill>
              <a:effectLst/>
              <a:latin typeface="+mn-lt"/>
              <a:ea typeface="+mn-ea"/>
              <a:cs typeface="+mn-cs"/>
            </a:rPr>
            <a:t>で</a:t>
          </a:r>
          <a:r>
            <a:rPr kumimoji="1" lang="en-US" altLang="ja-JP" sz="900">
              <a:solidFill>
                <a:schemeClr val="dk1"/>
              </a:solidFill>
              <a:effectLst/>
              <a:latin typeface="+mn-lt"/>
              <a:ea typeface="+mn-ea"/>
              <a:cs typeface="+mn-cs"/>
            </a:rPr>
            <a:t>8.4</a:t>
          </a:r>
          <a:r>
            <a:rPr kumimoji="1" lang="ja-JP" altLang="ja-JP" sz="900">
              <a:solidFill>
                <a:schemeClr val="dk1"/>
              </a:solidFill>
              <a:effectLst/>
              <a:latin typeface="+mn-lt"/>
              <a:ea typeface="+mn-ea"/>
              <a:cs typeface="+mn-cs"/>
            </a:rPr>
            <a:t>％の良化となった。今後の見通しとしては、基準財政需要額算入見込額の減少が進むものの、</a:t>
          </a:r>
          <a:r>
            <a:rPr lang="ja-JP" altLang="ja-JP" sz="900" b="0" i="0" baseline="0">
              <a:solidFill>
                <a:schemeClr val="dk1"/>
              </a:solidFill>
              <a:effectLst/>
              <a:latin typeface="+mn-lt"/>
              <a:ea typeface="+mn-ea"/>
              <a:cs typeface="+mn-cs"/>
            </a:rPr>
            <a:t>新市まちづくり計画に伴う大型公共事業が概ね完了しており、</a:t>
          </a:r>
          <a:r>
            <a:rPr kumimoji="1" lang="ja-JP" altLang="ja-JP" sz="900">
              <a:solidFill>
                <a:schemeClr val="dk1"/>
              </a:solidFill>
              <a:effectLst/>
              <a:latin typeface="+mn-lt"/>
              <a:ea typeface="+mn-ea"/>
              <a:cs typeface="+mn-cs"/>
            </a:rPr>
            <a:t>地方債残高が大きく減少し、将来負担比率も徐々に良化していく見込みである。</a:t>
          </a:r>
          <a:endParaRPr lang="ja-JP" altLang="ja-JP" sz="9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135687</xdr:rowOff>
    </xdr:to>
    <xdr:cxnSp macro="">
      <xdr:nvCxnSpPr>
        <xdr:cNvPr id="434" name="直線コネクタ 433"/>
        <xdr:cNvCxnSpPr/>
      </xdr:nvCxnSpPr>
      <xdr:spPr>
        <a:xfrm flipV="1">
          <a:off x="17018000" y="2451100"/>
          <a:ext cx="0" cy="1456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107764</xdr:rowOff>
    </xdr:from>
    <xdr:ext cx="762000" cy="259045"/>
    <xdr:sp macro="" textlink="">
      <xdr:nvSpPr>
        <xdr:cNvPr id="435" name="将来負担の状況最小値テキスト"/>
        <xdr:cNvSpPr txBox="1"/>
      </xdr:nvSpPr>
      <xdr:spPr>
        <a:xfrm>
          <a:off x="17106900" y="38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135687</xdr:rowOff>
    </xdr:from>
    <xdr:to>
      <xdr:col>81</xdr:col>
      <xdr:colOff>133350</xdr:colOff>
      <xdr:row>22</xdr:row>
      <xdr:rowOff>135687</xdr:rowOff>
    </xdr:to>
    <xdr:cxnSp macro="">
      <xdr:nvCxnSpPr>
        <xdr:cNvPr id="436" name="直線コネクタ 435"/>
        <xdr:cNvCxnSpPr/>
      </xdr:nvCxnSpPr>
      <xdr:spPr>
        <a:xfrm>
          <a:off x="16929100" y="390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169367</xdr:rowOff>
    </xdr:from>
    <xdr:to>
      <xdr:col>81</xdr:col>
      <xdr:colOff>44450</xdr:colOff>
      <xdr:row>20</xdr:row>
      <xdr:rowOff>78994</xdr:rowOff>
    </xdr:to>
    <xdr:cxnSp macro="">
      <xdr:nvCxnSpPr>
        <xdr:cNvPr id="439" name="直線コネクタ 438"/>
        <xdr:cNvCxnSpPr/>
      </xdr:nvCxnSpPr>
      <xdr:spPr>
        <a:xfrm flipV="1">
          <a:off x="16179800" y="3426917"/>
          <a:ext cx="838200" cy="8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58386</xdr:rowOff>
    </xdr:from>
    <xdr:ext cx="762000" cy="259045"/>
    <xdr:sp macro="" textlink="">
      <xdr:nvSpPr>
        <xdr:cNvPr id="440" name="将来負担の状況平均値テキスト"/>
        <xdr:cNvSpPr txBox="1"/>
      </xdr:nvSpPr>
      <xdr:spPr>
        <a:xfrm>
          <a:off x="17106900" y="2458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41859</xdr:rowOff>
    </xdr:from>
    <xdr:to>
      <xdr:col>81</xdr:col>
      <xdr:colOff>95250</xdr:colOff>
      <xdr:row>15</xdr:row>
      <xdr:rowOff>143459</xdr:rowOff>
    </xdr:to>
    <xdr:sp macro="" textlink="">
      <xdr:nvSpPr>
        <xdr:cNvPr id="441" name="フローチャート: 判断 440"/>
        <xdr:cNvSpPr/>
      </xdr:nvSpPr>
      <xdr:spPr>
        <a:xfrm>
          <a:off x="16967200" y="261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78994</xdr:rowOff>
    </xdr:from>
    <xdr:to>
      <xdr:col>77</xdr:col>
      <xdr:colOff>44450</xdr:colOff>
      <xdr:row>21</xdr:row>
      <xdr:rowOff>14681</xdr:rowOff>
    </xdr:to>
    <xdr:cxnSp macro="">
      <xdr:nvCxnSpPr>
        <xdr:cNvPr id="442" name="直線コネクタ 441"/>
        <xdr:cNvCxnSpPr/>
      </xdr:nvCxnSpPr>
      <xdr:spPr>
        <a:xfrm flipV="1">
          <a:off x="15290800" y="3507994"/>
          <a:ext cx="889000" cy="10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62128</xdr:rowOff>
    </xdr:from>
    <xdr:to>
      <xdr:col>77</xdr:col>
      <xdr:colOff>95250</xdr:colOff>
      <xdr:row>15</xdr:row>
      <xdr:rowOff>163728</xdr:rowOff>
    </xdr:to>
    <xdr:sp macro="" textlink="">
      <xdr:nvSpPr>
        <xdr:cNvPr id="443" name="フローチャート: 判断 442"/>
        <xdr:cNvSpPr/>
      </xdr:nvSpPr>
      <xdr:spPr>
        <a:xfrm>
          <a:off x="161290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2455</xdr:rowOff>
    </xdr:from>
    <xdr:ext cx="736600" cy="259045"/>
    <xdr:sp macro="" textlink="">
      <xdr:nvSpPr>
        <xdr:cNvPr id="444" name="テキスト ボックス 443"/>
        <xdr:cNvSpPr txBox="1"/>
      </xdr:nvSpPr>
      <xdr:spPr>
        <a:xfrm>
          <a:off x="15798800" y="240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135941</xdr:rowOff>
    </xdr:from>
    <xdr:to>
      <xdr:col>72</xdr:col>
      <xdr:colOff>203200</xdr:colOff>
      <xdr:row>21</xdr:row>
      <xdr:rowOff>14681</xdr:rowOff>
    </xdr:to>
    <xdr:cxnSp macro="">
      <xdr:nvCxnSpPr>
        <xdr:cNvPr id="445" name="直線コネクタ 444"/>
        <xdr:cNvCxnSpPr/>
      </xdr:nvCxnSpPr>
      <xdr:spPr>
        <a:xfrm>
          <a:off x="14401800" y="3564941"/>
          <a:ext cx="889000" cy="5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136449</xdr:rowOff>
    </xdr:from>
    <xdr:to>
      <xdr:col>73</xdr:col>
      <xdr:colOff>44450</xdr:colOff>
      <xdr:row>16</xdr:row>
      <xdr:rowOff>66599</xdr:rowOff>
    </xdr:to>
    <xdr:sp macro="" textlink="">
      <xdr:nvSpPr>
        <xdr:cNvPr id="446" name="フローチャート: 判断 445"/>
        <xdr:cNvSpPr/>
      </xdr:nvSpPr>
      <xdr:spPr>
        <a:xfrm>
          <a:off x="15240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76776</xdr:rowOff>
    </xdr:from>
    <xdr:ext cx="762000" cy="259045"/>
    <xdr:sp macro="" textlink="">
      <xdr:nvSpPr>
        <xdr:cNvPr id="447" name="テキスト ボックス 446"/>
        <xdr:cNvSpPr txBox="1"/>
      </xdr:nvSpPr>
      <xdr:spPr>
        <a:xfrm>
          <a:off x="14909800" y="247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135941</xdr:rowOff>
    </xdr:from>
    <xdr:to>
      <xdr:col>68</xdr:col>
      <xdr:colOff>152400</xdr:colOff>
      <xdr:row>21</xdr:row>
      <xdr:rowOff>84175</xdr:rowOff>
    </xdr:to>
    <xdr:cxnSp macro="">
      <xdr:nvCxnSpPr>
        <xdr:cNvPr id="448" name="直線コネクタ 447"/>
        <xdr:cNvCxnSpPr/>
      </xdr:nvCxnSpPr>
      <xdr:spPr>
        <a:xfrm flipV="1">
          <a:off x="13512800" y="3564941"/>
          <a:ext cx="889000" cy="11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169266</xdr:rowOff>
    </xdr:from>
    <xdr:to>
      <xdr:col>68</xdr:col>
      <xdr:colOff>203200</xdr:colOff>
      <xdr:row>16</xdr:row>
      <xdr:rowOff>99416</xdr:rowOff>
    </xdr:to>
    <xdr:sp macro="" textlink="">
      <xdr:nvSpPr>
        <xdr:cNvPr id="449" name="フローチャート: 判断 448"/>
        <xdr:cNvSpPr/>
      </xdr:nvSpPr>
      <xdr:spPr>
        <a:xfrm>
          <a:off x="14351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109593</xdr:rowOff>
    </xdr:from>
    <xdr:ext cx="762000" cy="259045"/>
    <xdr:sp macro="" textlink="">
      <xdr:nvSpPr>
        <xdr:cNvPr id="450" name="テキスト ボックス 449"/>
        <xdr:cNvSpPr txBox="1"/>
      </xdr:nvSpPr>
      <xdr:spPr>
        <a:xfrm>
          <a:off x="14020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152857</xdr:rowOff>
    </xdr:from>
    <xdr:to>
      <xdr:col>64</xdr:col>
      <xdr:colOff>152400</xdr:colOff>
      <xdr:row>16</xdr:row>
      <xdr:rowOff>83007</xdr:rowOff>
    </xdr:to>
    <xdr:sp macro="" textlink="">
      <xdr:nvSpPr>
        <xdr:cNvPr id="451" name="フローチャート: 判断 450"/>
        <xdr:cNvSpPr/>
      </xdr:nvSpPr>
      <xdr:spPr>
        <a:xfrm>
          <a:off x="13462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93184</xdr:rowOff>
    </xdr:from>
    <xdr:ext cx="762000" cy="259045"/>
    <xdr:sp macro="" textlink="">
      <xdr:nvSpPr>
        <xdr:cNvPr id="452" name="テキスト ボックス 451"/>
        <xdr:cNvSpPr txBox="1"/>
      </xdr:nvSpPr>
      <xdr:spPr>
        <a:xfrm>
          <a:off x="13131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118567</xdr:rowOff>
    </xdr:from>
    <xdr:to>
      <xdr:col>81</xdr:col>
      <xdr:colOff>95250</xdr:colOff>
      <xdr:row>20</xdr:row>
      <xdr:rowOff>48717</xdr:rowOff>
    </xdr:to>
    <xdr:sp macro="" textlink="">
      <xdr:nvSpPr>
        <xdr:cNvPr id="458" name="楕円 457"/>
        <xdr:cNvSpPr/>
      </xdr:nvSpPr>
      <xdr:spPr>
        <a:xfrm>
          <a:off x="16967200" y="337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90644</xdr:rowOff>
    </xdr:from>
    <xdr:ext cx="762000" cy="259045"/>
    <xdr:sp macro="" textlink="">
      <xdr:nvSpPr>
        <xdr:cNvPr id="459" name="将来負担の状況該当値テキスト"/>
        <xdr:cNvSpPr txBox="1"/>
      </xdr:nvSpPr>
      <xdr:spPr>
        <a:xfrm>
          <a:off x="17106900" y="334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28194</xdr:rowOff>
    </xdr:from>
    <xdr:to>
      <xdr:col>77</xdr:col>
      <xdr:colOff>95250</xdr:colOff>
      <xdr:row>20</xdr:row>
      <xdr:rowOff>129794</xdr:rowOff>
    </xdr:to>
    <xdr:sp macro="" textlink="">
      <xdr:nvSpPr>
        <xdr:cNvPr id="460" name="楕円 459"/>
        <xdr:cNvSpPr/>
      </xdr:nvSpPr>
      <xdr:spPr>
        <a:xfrm>
          <a:off x="16129000" y="345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114571</xdr:rowOff>
    </xdr:from>
    <xdr:ext cx="736600" cy="259045"/>
    <xdr:sp macro="" textlink="">
      <xdr:nvSpPr>
        <xdr:cNvPr id="461" name="テキスト ボックス 460"/>
        <xdr:cNvSpPr txBox="1"/>
      </xdr:nvSpPr>
      <xdr:spPr>
        <a:xfrm>
          <a:off x="15798800" y="354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135331</xdr:rowOff>
    </xdr:from>
    <xdr:to>
      <xdr:col>73</xdr:col>
      <xdr:colOff>44450</xdr:colOff>
      <xdr:row>21</xdr:row>
      <xdr:rowOff>65481</xdr:rowOff>
    </xdr:to>
    <xdr:sp macro="" textlink="">
      <xdr:nvSpPr>
        <xdr:cNvPr id="462" name="楕円 461"/>
        <xdr:cNvSpPr/>
      </xdr:nvSpPr>
      <xdr:spPr>
        <a:xfrm>
          <a:off x="15240000" y="356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50258</xdr:rowOff>
    </xdr:from>
    <xdr:ext cx="762000" cy="259045"/>
    <xdr:sp macro="" textlink="">
      <xdr:nvSpPr>
        <xdr:cNvPr id="463" name="テキスト ボックス 462"/>
        <xdr:cNvSpPr txBox="1"/>
      </xdr:nvSpPr>
      <xdr:spPr>
        <a:xfrm>
          <a:off x="14909800" y="365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85141</xdr:rowOff>
    </xdr:from>
    <xdr:to>
      <xdr:col>68</xdr:col>
      <xdr:colOff>203200</xdr:colOff>
      <xdr:row>21</xdr:row>
      <xdr:rowOff>15291</xdr:rowOff>
    </xdr:to>
    <xdr:sp macro="" textlink="">
      <xdr:nvSpPr>
        <xdr:cNvPr id="464" name="楕円 463"/>
        <xdr:cNvSpPr/>
      </xdr:nvSpPr>
      <xdr:spPr>
        <a:xfrm>
          <a:off x="14351000" y="351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68</xdr:rowOff>
    </xdr:from>
    <xdr:ext cx="762000" cy="259045"/>
    <xdr:sp macro="" textlink="">
      <xdr:nvSpPr>
        <xdr:cNvPr id="465" name="テキスト ボックス 464"/>
        <xdr:cNvSpPr txBox="1"/>
      </xdr:nvSpPr>
      <xdr:spPr>
        <a:xfrm>
          <a:off x="14020800" y="3600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33375</xdr:rowOff>
    </xdr:from>
    <xdr:to>
      <xdr:col>64</xdr:col>
      <xdr:colOff>152400</xdr:colOff>
      <xdr:row>21</xdr:row>
      <xdr:rowOff>134975</xdr:rowOff>
    </xdr:to>
    <xdr:sp macro="" textlink="">
      <xdr:nvSpPr>
        <xdr:cNvPr id="466" name="楕円 465"/>
        <xdr:cNvSpPr/>
      </xdr:nvSpPr>
      <xdr:spPr>
        <a:xfrm>
          <a:off x="13462000" y="363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119752</xdr:rowOff>
    </xdr:from>
    <xdr:ext cx="762000" cy="259045"/>
    <xdr:sp macro="" textlink="">
      <xdr:nvSpPr>
        <xdr:cNvPr id="467" name="テキスト ボックス 466"/>
        <xdr:cNvSpPr txBox="1"/>
      </xdr:nvSpPr>
      <xdr:spPr>
        <a:xfrm>
          <a:off x="13131800" y="372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和歌山県橋本市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62,376
62,024
130.55
26,517,446
26,008,874
466,080
16,163,868
31,255,051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101.1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人件費は、定員適正化計画及び公私連携の認定こども園化の推進により職員数の削減を継続して実施していることもあり、年々減少している。平成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策定した橋本市財政健全化計画に基づき人件費を削減したこともあり、類似団体と比較して低い水準となっている。しかしながら、職員の役職や年齢層の偏在もあることから、今後も定員適正化計画を継続して職員数の減少を図るとともに、事務の効率化や業務体制の見直し等による時間外手当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41</xdr:row>
      <xdr:rowOff>161290</xdr:rowOff>
    </xdr:to>
    <xdr:cxnSp macro="">
      <xdr:nvCxnSpPr>
        <xdr:cNvPr id="61" name="直線コネクタ 60"/>
        <xdr:cNvCxnSpPr/>
      </xdr:nvCxnSpPr>
      <xdr:spPr>
        <a:xfrm flipV="1">
          <a:off x="4826000" y="58115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168910</xdr:rowOff>
    </xdr:from>
    <xdr:to>
      <xdr:col>24</xdr:col>
      <xdr:colOff>25400</xdr:colOff>
      <xdr:row>36</xdr:row>
      <xdr:rowOff>66040</xdr:rowOff>
    </xdr:to>
    <xdr:cxnSp macro="">
      <xdr:nvCxnSpPr>
        <xdr:cNvPr id="66" name="直線コネクタ 65"/>
        <xdr:cNvCxnSpPr/>
      </xdr:nvCxnSpPr>
      <xdr:spPr>
        <a:xfrm flipV="1">
          <a:off x="3987800" y="61696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43180</xdr:rowOff>
    </xdr:from>
    <xdr:to>
      <xdr:col>19</xdr:col>
      <xdr:colOff>187325</xdr:colOff>
      <xdr:row>36</xdr:row>
      <xdr:rowOff>66040</xdr:rowOff>
    </xdr:to>
    <xdr:cxnSp macro="">
      <xdr:nvCxnSpPr>
        <xdr:cNvPr id="69" name="直線コネクタ 68"/>
        <xdr:cNvCxnSpPr/>
      </xdr:nvCxnSpPr>
      <xdr:spPr>
        <a:xfrm>
          <a:off x="3098800" y="6215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43180</xdr:rowOff>
    </xdr:from>
    <xdr:to>
      <xdr:col>15</xdr:col>
      <xdr:colOff>98425</xdr:colOff>
      <xdr:row>36</xdr:row>
      <xdr:rowOff>88900</xdr:rowOff>
    </xdr:to>
    <xdr:cxnSp macro="">
      <xdr:nvCxnSpPr>
        <xdr:cNvPr id="72" name="直線コネクタ 71"/>
        <xdr:cNvCxnSpPr/>
      </xdr:nvCxnSpPr>
      <xdr:spPr>
        <a:xfrm flipV="1">
          <a:off x="2209800" y="6215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88900</xdr:rowOff>
    </xdr:from>
    <xdr:to>
      <xdr:col>11</xdr:col>
      <xdr:colOff>9525</xdr:colOff>
      <xdr:row>37</xdr:row>
      <xdr:rowOff>39370</xdr:rowOff>
    </xdr:to>
    <xdr:cxnSp macro="">
      <xdr:nvCxnSpPr>
        <xdr:cNvPr id="75" name="直線コネクタ 74"/>
        <xdr:cNvCxnSpPr/>
      </xdr:nvCxnSpPr>
      <xdr:spPr>
        <a:xfrm flipV="1">
          <a:off x="1320800" y="62611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85" name="楕円 84"/>
        <xdr:cNvSpPr/>
      </xdr:nvSpPr>
      <xdr:spPr>
        <a:xfrm>
          <a:off x="4775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134637</xdr:rowOff>
    </xdr:from>
    <xdr:ext cx="762000" cy="259045"/>
    <xdr:sp macro="" textlink="">
      <xdr:nvSpPr>
        <xdr:cNvPr id="86" name="人件費該当値テキスト"/>
        <xdr:cNvSpPr txBox="1"/>
      </xdr:nvSpPr>
      <xdr:spPr>
        <a:xfrm>
          <a:off x="49149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xdr:rowOff>
    </xdr:from>
    <xdr:to>
      <xdr:col>20</xdr:col>
      <xdr:colOff>38100</xdr:colOff>
      <xdr:row>36</xdr:row>
      <xdr:rowOff>116840</xdr:rowOff>
    </xdr:to>
    <xdr:sp macro="" textlink="">
      <xdr:nvSpPr>
        <xdr:cNvPr id="87" name="楕円 86"/>
        <xdr:cNvSpPr/>
      </xdr:nvSpPr>
      <xdr:spPr>
        <a:xfrm>
          <a:off x="3937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88" name="テキスト ボックス 87"/>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163830</xdr:rowOff>
    </xdr:from>
    <xdr:to>
      <xdr:col>15</xdr:col>
      <xdr:colOff>149225</xdr:colOff>
      <xdr:row>36</xdr:row>
      <xdr:rowOff>93980</xdr:rowOff>
    </xdr:to>
    <xdr:sp macro="" textlink="">
      <xdr:nvSpPr>
        <xdr:cNvPr id="89" name="楕円 88"/>
        <xdr:cNvSpPr/>
      </xdr:nvSpPr>
      <xdr:spPr>
        <a:xfrm>
          <a:off x="3048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104157</xdr:rowOff>
    </xdr:from>
    <xdr:ext cx="762000" cy="259045"/>
    <xdr:sp macro="" textlink="">
      <xdr:nvSpPr>
        <xdr:cNvPr id="90" name="テキスト ボックス 89"/>
        <xdr:cNvSpPr txBox="1"/>
      </xdr:nvSpPr>
      <xdr:spPr>
        <a:xfrm>
          <a:off x="2717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38100</xdr:rowOff>
    </xdr:from>
    <xdr:to>
      <xdr:col>11</xdr:col>
      <xdr:colOff>60325</xdr:colOff>
      <xdr:row>36</xdr:row>
      <xdr:rowOff>139700</xdr:rowOff>
    </xdr:to>
    <xdr:sp macro="" textlink="">
      <xdr:nvSpPr>
        <xdr:cNvPr id="91" name="楕円 90"/>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92" name="テキスト ボックス 91"/>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160020</xdr:rowOff>
    </xdr:from>
    <xdr:to>
      <xdr:col>6</xdr:col>
      <xdr:colOff>171450</xdr:colOff>
      <xdr:row>37</xdr:row>
      <xdr:rowOff>90170</xdr:rowOff>
    </xdr:to>
    <xdr:sp macro="" textlink="">
      <xdr:nvSpPr>
        <xdr:cNvPr id="93" name="楕円 92"/>
        <xdr:cNvSpPr/>
      </xdr:nvSpPr>
      <xdr:spPr>
        <a:xfrm>
          <a:off x="1270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74947</xdr:rowOff>
    </xdr:from>
    <xdr:ext cx="762000" cy="259045"/>
    <xdr:sp macro="" textlink="">
      <xdr:nvSpPr>
        <xdr:cNvPr id="94" name="テキスト ボックス 93"/>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物件費は平成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年度に策定した橋本市財政健全化計画に基づき物件費を削減したこともあり横ばいで推移している。類似団体と比較して若干低い水準にあるものの、今後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橋本市財政健全化計画により物件費等ランニングコストの縮減や継続事業の見直しを図り物件費の抑制に努める。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72572</xdr:rowOff>
    </xdr:to>
    <xdr:cxnSp macro="">
      <xdr:nvCxnSpPr>
        <xdr:cNvPr id="124" name="直線コネクタ 123"/>
        <xdr:cNvCxnSpPr/>
      </xdr:nvCxnSpPr>
      <xdr:spPr>
        <a:xfrm flipV="1">
          <a:off x="16510000" y="2222500"/>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5"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6" name="直線コネクタ 125"/>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129721</xdr:rowOff>
    </xdr:from>
    <xdr:to>
      <xdr:col>82</xdr:col>
      <xdr:colOff>107950</xdr:colOff>
      <xdr:row>16</xdr:row>
      <xdr:rowOff>34471</xdr:rowOff>
    </xdr:to>
    <xdr:cxnSp macro="">
      <xdr:nvCxnSpPr>
        <xdr:cNvPr id="129" name="直線コネクタ 128"/>
        <xdr:cNvCxnSpPr/>
      </xdr:nvCxnSpPr>
      <xdr:spPr>
        <a:xfrm flipV="1">
          <a:off x="15671800" y="270147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129920</xdr:rowOff>
    </xdr:from>
    <xdr:ext cx="762000" cy="259045"/>
    <xdr:sp macro="" textlink="">
      <xdr:nvSpPr>
        <xdr:cNvPr id="130" name="物件費平均値テキスト"/>
        <xdr:cNvSpPr txBox="1"/>
      </xdr:nvSpPr>
      <xdr:spPr>
        <a:xfrm>
          <a:off x="16598900" y="287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1" name="フローチャート: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34471</xdr:rowOff>
    </xdr:from>
    <xdr:to>
      <xdr:col>78</xdr:col>
      <xdr:colOff>69850</xdr:colOff>
      <xdr:row>16</xdr:row>
      <xdr:rowOff>45357</xdr:rowOff>
    </xdr:to>
    <xdr:cxnSp macro="">
      <xdr:nvCxnSpPr>
        <xdr:cNvPr id="132" name="直線コネクタ 131"/>
        <xdr:cNvCxnSpPr/>
      </xdr:nvCxnSpPr>
      <xdr:spPr>
        <a:xfrm flipV="1">
          <a:off x="14782800" y="27776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146957</xdr:rowOff>
    </xdr:from>
    <xdr:to>
      <xdr:col>78</xdr:col>
      <xdr:colOff>120650</xdr:colOff>
      <xdr:row>17</xdr:row>
      <xdr:rowOff>77107</xdr:rowOff>
    </xdr:to>
    <xdr:sp macro="" textlink="">
      <xdr:nvSpPr>
        <xdr:cNvPr id="133" name="フローチャート: 判断 132"/>
        <xdr:cNvSpPr/>
      </xdr:nvSpPr>
      <xdr:spPr>
        <a:xfrm>
          <a:off x="15621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61884</xdr:rowOff>
    </xdr:from>
    <xdr:ext cx="736600" cy="259045"/>
    <xdr:sp macro="" textlink="">
      <xdr:nvSpPr>
        <xdr:cNvPr id="134" name="テキスト ボックス 133"/>
        <xdr:cNvSpPr txBox="1"/>
      </xdr:nvSpPr>
      <xdr:spPr>
        <a:xfrm>
          <a:off x="15290800" y="29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45357</xdr:rowOff>
    </xdr:from>
    <xdr:to>
      <xdr:col>73</xdr:col>
      <xdr:colOff>180975</xdr:colOff>
      <xdr:row>16</xdr:row>
      <xdr:rowOff>45357</xdr:rowOff>
    </xdr:to>
    <xdr:cxnSp macro="">
      <xdr:nvCxnSpPr>
        <xdr:cNvPr id="135" name="直線コネクタ 134"/>
        <xdr:cNvCxnSpPr/>
      </xdr:nvCxnSpPr>
      <xdr:spPr>
        <a:xfrm>
          <a:off x="13893800" y="2788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6" name="フローチャート: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40113</xdr:rowOff>
    </xdr:from>
    <xdr:ext cx="762000" cy="259045"/>
    <xdr:sp macro="" textlink="">
      <xdr:nvSpPr>
        <xdr:cNvPr id="137" name="テキスト ボックス 136"/>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45357</xdr:rowOff>
    </xdr:from>
    <xdr:to>
      <xdr:col>69</xdr:col>
      <xdr:colOff>92075</xdr:colOff>
      <xdr:row>16</xdr:row>
      <xdr:rowOff>56243</xdr:rowOff>
    </xdr:to>
    <xdr:cxnSp macro="">
      <xdr:nvCxnSpPr>
        <xdr:cNvPr id="138" name="直線コネクタ 137"/>
        <xdr:cNvCxnSpPr/>
      </xdr:nvCxnSpPr>
      <xdr:spPr>
        <a:xfrm flipV="1">
          <a:off x="13004800" y="27885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40" name="テキスト ボックス 139"/>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41" name="フローチャート: 判断 140"/>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135363</xdr:rowOff>
    </xdr:from>
    <xdr:ext cx="762000" cy="259045"/>
    <xdr:sp macro="" textlink="">
      <xdr:nvSpPr>
        <xdr:cNvPr id="142" name="テキスト ボックス 141"/>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78921</xdr:rowOff>
    </xdr:from>
    <xdr:to>
      <xdr:col>82</xdr:col>
      <xdr:colOff>158750</xdr:colOff>
      <xdr:row>16</xdr:row>
      <xdr:rowOff>9071</xdr:rowOff>
    </xdr:to>
    <xdr:sp macro="" textlink="">
      <xdr:nvSpPr>
        <xdr:cNvPr id="148" name="楕円 147"/>
        <xdr:cNvSpPr/>
      </xdr:nvSpPr>
      <xdr:spPr>
        <a:xfrm>
          <a:off x="164592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95448</xdr:rowOff>
    </xdr:from>
    <xdr:ext cx="762000" cy="259045"/>
    <xdr:sp macro="" textlink="">
      <xdr:nvSpPr>
        <xdr:cNvPr id="149" name="物件費該当値テキスト"/>
        <xdr:cNvSpPr txBox="1"/>
      </xdr:nvSpPr>
      <xdr:spPr>
        <a:xfrm>
          <a:off x="165989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155121</xdr:rowOff>
    </xdr:from>
    <xdr:to>
      <xdr:col>78</xdr:col>
      <xdr:colOff>120650</xdr:colOff>
      <xdr:row>16</xdr:row>
      <xdr:rowOff>85271</xdr:rowOff>
    </xdr:to>
    <xdr:sp macro="" textlink="">
      <xdr:nvSpPr>
        <xdr:cNvPr id="150" name="楕円 149"/>
        <xdr:cNvSpPr/>
      </xdr:nvSpPr>
      <xdr:spPr>
        <a:xfrm>
          <a:off x="15621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95448</xdr:rowOff>
    </xdr:from>
    <xdr:ext cx="736600" cy="259045"/>
    <xdr:sp macro="" textlink="">
      <xdr:nvSpPr>
        <xdr:cNvPr id="151" name="テキスト ボックス 150"/>
        <xdr:cNvSpPr txBox="1"/>
      </xdr:nvSpPr>
      <xdr:spPr>
        <a:xfrm>
          <a:off x="15290800" y="2495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166007</xdr:rowOff>
    </xdr:from>
    <xdr:to>
      <xdr:col>74</xdr:col>
      <xdr:colOff>31750</xdr:colOff>
      <xdr:row>16</xdr:row>
      <xdr:rowOff>96157</xdr:rowOff>
    </xdr:to>
    <xdr:sp macro="" textlink="">
      <xdr:nvSpPr>
        <xdr:cNvPr id="152" name="楕円 151"/>
        <xdr:cNvSpPr/>
      </xdr:nvSpPr>
      <xdr:spPr>
        <a:xfrm>
          <a:off x="14732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106334</xdr:rowOff>
    </xdr:from>
    <xdr:ext cx="762000" cy="259045"/>
    <xdr:sp macro="" textlink="">
      <xdr:nvSpPr>
        <xdr:cNvPr id="153" name="テキスト ボックス 152"/>
        <xdr:cNvSpPr txBox="1"/>
      </xdr:nvSpPr>
      <xdr:spPr>
        <a:xfrm>
          <a:off x="14401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166007</xdr:rowOff>
    </xdr:from>
    <xdr:to>
      <xdr:col>69</xdr:col>
      <xdr:colOff>142875</xdr:colOff>
      <xdr:row>16</xdr:row>
      <xdr:rowOff>96157</xdr:rowOff>
    </xdr:to>
    <xdr:sp macro="" textlink="">
      <xdr:nvSpPr>
        <xdr:cNvPr id="154" name="楕円 153"/>
        <xdr:cNvSpPr/>
      </xdr:nvSpPr>
      <xdr:spPr>
        <a:xfrm>
          <a:off x="13843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106334</xdr:rowOff>
    </xdr:from>
    <xdr:ext cx="762000" cy="259045"/>
    <xdr:sp macro="" textlink="">
      <xdr:nvSpPr>
        <xdr:cNvPr id="155" name="テキスト ボックス 154"/>
        <xdr:cNvSpPr txBox="1"/>
      </xdr:nvSpPr>
      <xdr:spPr>
        <a:xfrm>
          <a:off x="13512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5443</xdr:rowOff>
    </xdr:from>
    <xdr:to>
      <xdr:col>65</xdr:col>
      <xdr:colOff>53975</xdr:colOff>
      <xdr:row>16</xdr:row>
      <xdr:rowOff>107043</xdr:rowOff>
    </xdr:to>
    <xdr:sp macro="" textlink="">
      <xdr:nvSpPr>
        <xdr:cNvPr id="156" name="楕円 155"/>
        <xdr:cNvSpPr/>
      </xdr:nvSpPr>
      <xdr:spPr>
        <a:xfrm>
          <a:off x="12954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117220</xdr:rowOff>
    </xdr:from>
    <xdr:ext cx="762000" cy="259045"/>
    <xdr:sp macro="" textlink="">
      <xdr:nvSpPr>
        <xdr:cNvPr id="157" name="テキスト ボックス 156"/>
        <xdr:cNvSpPr txBox="1"/>
      </xdr:nvSpPr>
      <xdr:spPr>
        <a:xfrm>
          <a:off x="12623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扶助費は、近年は増加傾向にあるものの、類似団体や県下の団体と比較しても低い水準にある。この要因は、児童数の減少により児童手当が減少傾向にあること、そして生活扶助給付費の増加が低く収まっていることと推察する。しかしながら、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年度から中学生医療費の無償化を開始したことや障がい者自立支援給付費など社会福祉にかかる給付費は年々増加しており、全体的に増加していく見込みである。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134620</xdr:rowOff>
    </xdr:to>
    <xdr:cxnSp macro="">
      <xdr:nvCxnSpPr>
        <xdr:cNvPr id="185" name="直線コネクタ 184"/>
        <xdr:cNvCxnSpPr/>
      </xdr:nvCxnSpPr>
      <xdr:spPr>
        <a:xfrm flipV="1">
          <a:off x="4826000" y="9271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106697</xdr:rowOff>
    </xdr:from>
    <xdr:ext cx="762000" cy="259045"/>
    <xdr:sp macro="" textlink="">
      <xdr:nvSpPr>
        <xdr:cNvPr id="186" name="扶助費最小値テキスト"/>
        <xdr:cNvSpPr txBox="1"/>
      </xdr:nvSpPr>
      <xdr:spPr>
        <a:xfrm>
          <a:off x="4914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134620</xdr:rowOff>
    </xdr:from>
    <xdr:to>
      <xdr:col>24</xdr:col>
      <xdr:colOff>114300</xdr:colOff>
      <xdr:row>60</xdr:row>
      <xdr:rowOff>134620</xdr:rowOff>
    </xdr:to>
    <xdr:cxnSp macro="">
      <xdr:nvCxnSpPr>
        <xdr:cNvPr id="187" name="直線コネクタ 186"/>
        <xdr:cNvCxnSpPr/>
      </xdr:nvCxnSpPr>
      <xdr:spPr>
        <a:xfrm>
          <a:off x="4737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62230</xdr:rowOff>
    </xdr:from>
    <xdr:to>
      <xdr:col>24</xdr:col>
      <xdr:colOff>25400</xdr:colOff>
      <xdr:row>56</xdr:row>
      <xdr:rowOff>5080</xdr:rowOff>
    </xdr:to>
    <xdr:cxnSp macro="">
      <xdr:nvCxnSpPr>
        <xdr:cNvPr id="190" name="直線コネクタ 189"/>
        <xdr:cNvCxnSpPr/>
      </xdr:nvCxnSpPr>
      <xdr:spPr>
        <a:xfrm>
          <a:off x="3987800" y="94919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2557</xdr:rowOff>
    </xdr:from>
    <xdr:ext cx="762000" cy="259045"/>
    <xdr:sp macro="" textlink="">
      <xdr:nvSpPr>
        <xdr:cNvPr id="191" name="扶助費平均値テキスト"/>
        <xdr:cNvSpPr txBox="1"/>
      </xdr:nvSpPr>
      <xdr:spPr>
        <a:xfrm>
          <a:off x="4914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92" name="フローチャート: 判断 191"/>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39370</xdr:rowOff>
    </xdr:from>
    <xdr:to>
      <xdr:col>19</xdr:col>
      <xdr:colOff>187325</xdr:colOff>
      <xdr:row>55</xdr:row>
      <xdr:rowOff>62230</xdr:rowOff>
    </xdr:to>
    <xdr:cxnSp macro="">
      <xdr:nvCxnSpPr>
        <xdr:cNvPr id="193" name="直線コネクタ 192"/>
        <xdr:cNvCxnSpPr/>
      </xdr:nvCxnSpPr>
      <xdr:spPr>
        <a:xfrm>
          <a:off x="3098800" y="9469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163830</xdr:rowOff>
    </xdr:from>
    <xdr:to>
      <xdr:col>20</xdr:col>
      <xdr:colOff>38100</xdr:colOff>
      <xdr:row>56</xdr:row>
      <xdr:rowOff>93980</xdr:rowOff>
    </xdr:to>
    <xdr:sp macro="" textlink="">
      <xdr:nvSpPr>
        <xdr:cNvPr id="194" name="フローチャート: 判断 193"/>
        <xdr:cNvSpPr/>
      </xdr:nvSpPr>
      <xdr:spPr>
        <a:xfrm>
          <a:off x="3937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78757</xdr:rowOff>
    </xdr:from>
    <xdr:ext cx="736600" cy="259045"/>
    <xdr:sp macro="" textlink="">
      <xdr:nvSpPr>
        <xdr:cNvPr id="195" name="テキスト ボックス 194"/>
        <xdr:cNvSpPr txBox="1"/>
      </xdr:nvSpPr>
      <xdr:spPr>
        <a:xfrm>
          <a:off x="3606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24130</xdr:rowOff>
    </xdr:from>
    <xdr:to>
      <xdr:col>15</xdr:col>
      <xdr:colOff>98425</xdr:colOff>
      <xdr:row>55</xdr:row>
      <xdr:rowOff>39370</xdr:rowOff>
    </xdr:to>
    <xdr:cxnSp macro="">
      <xdr:nvCxnSpPr>
        <xdr:cNvPr id="196" name="直線コネクタ 195"/>
        <xdr:cNvCxnSpPr/>
      </xdr:nvCxnSpPr>
      <xdr:spPr>
        <a:xfrm>
          <a:off x="2209800" y="9453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7" name="フローチャート: 判断 196"/>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8" name="テキスト ボックス 197"/>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55</xdr:row>
      <xdr:rowOff>24130</xdr:rowOff>
    </xdr:to>
    <xdr:cxnSp macro="">
      <xdr:nvCxnSpPr>
        <xdr:cNvPr id="199" name="直線コネクタ 198"/>
        <xdr:cNvCxnSpPr/>
      </xdr:nvCxnSpPr>
      <xdr:spPr>
        <a:xfrm>
          <a:off x="1320800" y="9385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1" name="テキスト ボックス 20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118110</xdr:rowOff>
    </xdr:from>
    <xdr:to>
      <xdr:col>6</xdr:col>
      <xdr:colOff>171450</xdr:colOff>
      <xdr:row>56</xdr:row>
      <xdr:rowOff>48260</xdr:rowOff>
    </xdr:to>
    <xdr:sp macro="" textlink="">
      <xdr:nvSpPr>
        <xdr:cNvPr id="202" name="フローチャート: 判断 201"/>
        <xdr:cNvSpPr/>
      </xdr:nvSpPr>
      <xdr:spPr>
        <a:xfrm>
          <a:off x="1270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33037</xdr:rowOff>
    </xdr:from>
    <xdr:ext cx="762000" cy="259045"/>
    <xdr:sp macro="" textlink="">
      <xdr:nvSpPr>
        <xdr:cNvPr id="203" name="テキスト ボックス 202"/>
        <xdr:cNvSpPr txBox="1"/>
      </xdr:nvSpPr>
      <xdr:spPr>
        <a:xfrm>
          <a:off x="939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125730</xdr:rowOff>
    </xdr:from>
    <xdr:to>
      <xdr:col>24</xdr:col>
      <xdr:colOff>76200</xdr:colOff>
      <xdr:row>56</xdr:row>
      <xdr:rowOff>55880</xdr:rowOff>
    </xdr:to>
    <xdr:sp macro="" textlink="">
      <xdr:nvSpPr>
        <xdr:cNvPr id="209" name="楕円 208"/>
        <xdr:cNvSpPr/>
      </xdr:nvSpPr>
      <xdr:spPr>
        <a:xfrm>
          <a:off x="47752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142257</xdr:rowOff>
    </xdr:from>
    <xdr:ext cx="762000" cy="259045"/>
    <xdr:sp macro="" textlink="">
      <xdr:nvSpPr>
        <xdr:cNvPr id="210" name="扶助費該当値テキスト"/>
        <xdr:cNvSpPr txBox="1"/>
      </xdr:nvSpPr>
      <xdr:spPr>
        <a:xfrm>
          <a:off x="49149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11430</xdr:rowOff>
    </xdr:from>
    <xdr:to>
      <xdr:col>20</xdr:col>
      <xdr:colOff>38100</xdr:colOff>
      <xdr:row>55</xdr:row>
      <xdr:rowOff>113030</xdr:rowOff>
    </xdr:to>
    <xdr:sp macro="" textlink="">
      <xdr:nvSpPr>
        <xdr:cNvPr id="211" name="楕円 210"/>
        <xdr:cNvSpPr/>
      </xdr:nvSpPr>
      <xdr:spPr>
        <a:xfrm>
          <a:off x="3937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123207</xdr:rowOff>
    </xdr:from>
    <xdr:ext cx="736600" cy="259045"/>
    <xdr:sp macro="" textlink="">
      <xdr:nvSpPr>
        <xdr:cNvPr id="212" name="テキスト ボックス 211"/>
        <xdr:cNvSpPr txBox="1"/>
      </xdr:nvSpPr>
      <xdr:spPr>
        <a:xfrm>
          <a:off x="3606800" y="921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160020</xdr:rowOff>
    </xdr:from>
    <xdr:to>
      <xdr:col>15</xdr:col>
      <xdr:colOff>149225</xdr:colOff>
      <xdr:row>55</xdr:row>
      <xdr:rowOff>90170</xdr:rowOff>
    </xdr:to>
    <xdr:sp macro="" textlink="">
      <xdr:nvSpPr>
        <xdr:cNvPr id="213" name="楕円 212"/>
        <xdr:cNvSpPr/>
      </xdr:nvSpPr>
      <xdr:spPr>
        <a:xfrm>
          <a:off x="3048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100347</xdr:rowOff>
    </xdr:from>
    <xdr:ext cx="762000" cy="259045"/>
    <xdr:sp macro="" textlink="">
      <xdr:nvSpPr>
        <xdr:cNvPr id="214" name="テキスト ボックス 213"/>
        <xdr:cNvSpPr txBox="1"/>
      </xdr:nvSpPr>
      <xdr:spPr>
        <a:xfrm>
          <a:off x="2717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144780</xdr:rowOff>
    </xdr:from>
    <xdr:to>
      <xdr:col>11</xdr:col>
      <xdr:colOff>60325</xdr:colOff>
      <xdr:row>55</xdr:row>
      <xdr:rowOff>74930</xdr:rowOff>
    </xdr:to>
    <xdr:sp macro="" textlink="">
      <xdr:nvSpPr>
        <xdr:cNvPr id="215" name="楕円 214"/>
        <xdr:cNvSpPr/>
      </xdr:nvSpPr>
      <xdr:spPr>
        <a:xfrm>
          <a:off x="2159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85107</xdr:rowOff>
    </xdr:from>
    <xdr:ext cx="762000" cy="259045"/>
    <xdr:sp macro="" textlink="">
      <xdr:nvSpPr>
        <xdr:cNvPr id="216" name="テキスト ボックス 215"/>
        <xdr:cNvSpPr txBox="1"/>
      </xdr:nvSpPr>
      <xdr:spPr>
        <a:xfrm>
          <a:off x="1828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7" name="楕円 216"/>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8" name="テキスト ボックス 217"/>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dk1"/>
              </a:solidFill>
              <a:effectLst/>
              <a:latin typeface="+mn-lt"/>
              <a:ea typeface="+mn-ea"/>
              <a:cs typeface="+mn-cs"/>
            </a:rPr>
            <a:t>　その他の経費で大半を占める繰出金は、国民健康保険事業や後期高齢者医療事業など社会保障にかかる繰出金が年々増加しているため増加傾向にある</a:t>
          </a:r>
          <a:r>
            <a:rPr kumimoji="1" lang="ja-JP" altLang="en-US" sz="1000">
              <a:solidFill>
                <a:schemeClr val="dk1"/>
              </a:solidFill>
              <a:effectLst/>
              <a:latin typeface="+mn-lt"/>
              <a:ea typeface="+mn-ea"/>
              <a:cs typeface="+mn-cs"/>
            </a:rPr>
            <a:t>が、令和元年度において大きく減少した。</a:t>
          </a:r>
          <a:r>
            <a:rPr kumimoji="1" lang="ja-JP" altLang="ja-JP" sz="1000" b="0" i="0" baseline="0">
              <a:solidFill>
                <a:schemeClr val="dk1"/>
              </a:solidFill>
              <a:effectLst/>
              <a:latin typeface="+mn-lt"/>
              <a:ea typeface="+mn-ea"/>
              <a:cs typeface="+mn-cs"/>
            </a:rPr>
            <a:t>これは、下水道事業が公営企業会計に移行し、</a:t>
          </a:r>
          <a:r>
            <a:rPr kumimoji="1" lang="ja-JP" altLang="ja-JP" sz="1000">
              <a:solidFill>
                <a:schemeClr val="dk1"/>
              </a:solidFill>
              <a:effectLst/>
              <a:latin typeface="+mn-lt"/>
              <a:ea typeface="+mn-ea"/>
              <a:cs typeface="+mn-cs"/>
            </a:rPr>
            <a:t>繰出金から補助費等に振り替わったことで、</a:t>
          </a:r>
          <a:r>
            <a:rPr kumimoji="1" lang="ja-JP" altLang="en-US" sz="1000">
              <a:solidFill>
                <a:schemeClr val="dk1"/>
              </a:solidFill>
              <a:effectLst/>
              <a:latin typeface="+mn-lt"/>
              <a:ea typeface="+mn-ea"/>
              <a:cs typeface="+mn-cs"/>
            </a:rPr>
            <a:t>繰出金</a:t>
          </a:r>
          <a:r>
            <a:rPr kumimoji="1" lang="ja-JP" altLang="ja-JP" sz="1000">
              <a:solidFill>
                <a:schemeClr val="dk1"/>
              </a:solidFill>
              <a:effectLst/>
              <a:latin typeface="+mn-lt"/>
              <a:ea typeface="+mn-ea"/>
              <a:cs typeface="+mn-cs"/>
            </a:rPr>
            <a:t>としては</a:t>
          </a:r>
          <a:r>
            <a:rPr kumimoji="1" lang="ja-JP" altLang="en-US" sz="1000">
              <a:solidFill>
                <a:schemeClr val="dk1"/>
              </a:solidFill>
              <a:effectLst/>
              <a:latin typeface="+mn-lt"/>
              <a:ea typeface="+mn-ea"/>
              <a:cs typeface="+mn-cs"/>
            </a:rPr>
            <a:t>減少</a:t>
          </a:r>
          <a:r>
            <a:rPr kumimoji="1" lang="ja-JP" altLang="ja-JP" sz="1000">
              <a:solidFill>
                <a:schemeClr val="dk1"/>
              </a:solidFill>
              <a:effectLst/>
              <a:latin typeface="+mn-lt"/>
              <a:ea typeface="+mn-ea"/>
              <a:cs typeface="+mn-cs"/>
            </a:rPr>
            <a:t>となった。今後はさらに社会保障にかかる</a:t>
          </a:r>
          <a:r>
            <a:rPr kumimoji="1" lang="ja-JP" altLang="ja-JP" sz="1000" b="0" i="0" baseline="0">
              <a:solidFill>
                <a:schemeClr val="dk1"/>
              </a:solidFill>
              <a:effectLst/>
              <a:latin typeface="+mn-lt"/>
              <a:ea typeface="+mn-ea"/>
              <a:cs typeface="+mn-cs"/>
            </a:rPr>
            <a:t>繰出金が増えていくことは十分に予見できるため、</a:t>
          </a:r>
          <a:r>
            <a:rPr kumimoji="1" lang="ja-JP" altLang="ja-JP" sz="1000">
              <a:solidFill>
                <a:schemeClr val="dk1"/>
              </a:solidFill>
              <a:effectLst/>
              <a:latin typeface="+mn-lt"/>
              <a:ea typeface="+mn-ea"/>
              <a:cs typeface="+mn-cs"/>
            </a:rPr>
            <a:t>繰出金全体で増加の抑制に努める。</a:t>
          </a:r>
          <a:endParaRPr lang="ja-JP" altLang="ja-JP" sz="10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130810</xdr:rowOff>
    </xdr:to>
    <xdr:cxnSp macro="">
      <xdr:nvCxnSpPr>
        <xdr:cNvPr id="246" name="直線コネクタ 245"/>
        <xdr:cNvCxnSpPr/>
      </xdr:nvCxnSpPr>
      <xdr:spPr>
        <a:xfrm flipV="1">
          <a:off x="16510000" y="92405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7"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8" name="直線コネクタ 247"/>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xdr:rowOff>
    </xdr:from>
    <xdr:to>
      <xdr:col>82</xdr:col>
      <xdr:colOff>107950</xdr:colOff>
      <xdr:row>58</xdr:row>
      <xdr:rowOff>73660</xdr:rowOff>
    </xdr:to>
    <xdr:cxnSp macro="">
      <xdr:nvCxnSpPr>
        <xdr:cNvPr id="251" name="直線コネクタ 250"/>
        <xdr:cNvCxnSpPr/>
      </xdr:nvCxnSpPr>
      <xdr:spPr>
        <a:xfrm flipV="1">
          <a:off x="15671800" y="9773920"/>
          <a:ext cx="8382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52"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3" name="フローチャート: 判断 252"/>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73660</xdr:rowOff>
    </xdr:from>
    <xdr:to>
      <xdr:col>78</xdr:col>
      <xdr:colOff>69850</xdr:colOff>
      <xdr:row>58</xdr:row>
      <xdr:rowOff>142240</xdr:rowOff>
    </xdr:to>
    <xdr:cxnSp macro="">
      <xdr:nvCxnSpPr>
        <xdr:cNvPr id="254" name="直線コネクタ 253"/>
        <xdr:cNvCxnSpPr/>
      </xdr:nvCxnSpPr>
      <xdr:spPr>
        <a:xfrm flipV="1">
          <a:off x="14782800" y="10017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6" name="テキスト ボックス 255"/>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27940</xdr:rowOff>
    </xdr:from>
    <xdr:to>
      <xdr:col>73</xdr:col>
      <xdr:colOff>180975</xdr:colOff>
      <xdr:row>58</xdr:row>
      <xdr:rowOff>142240</xdr:rowOff>
    </xdr:to>
    <xdr:cxnSp macro="">
      <xdr:nvCxnSpPr>
        <xdr:cNvPr id="257" name="直線コネクタ 256"/>
        <xdr:cNvCxnSpPr/>
      </xdr:nvCxnSpPr>
      <xdr:spPr>
        <a:xfrm>
          <a:off x="13893800" y="99720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8" name="フローチャート: 判断 257"/>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59" name="テキスト ボックス 258"/>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130810</xdr:rowOff>
    </xdr:from>
    <xdr:to>
      <xdr:col>69</xdr:col>
      <xdr:colOff>92075</xdr:colOff>
      <xdr:row>58</xdr:row>
      <xdr:rowOff>27940</xdr:rowOff>
    </xdr:to>
    <xdr:cxnSp macro="">
      <xdr:nvCxnSpPr>
        <xdr:cNvPr id="260" name="直線コネクタ 259"/>
        <xdr:cNvCxnSpPr/>
      </xdr:nvCxnSpPr>
      <xdr:spPr>
        <a:xfrm>
          <a:off x="13004800" y="99034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62" name="テキスト ボックス 261"/>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3" name="フローチャート: 判断 262"/>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77487</xdr:rowOff>
    </xdr:from>
    <xdr:ext cx="762000" cy="259045"/>
    <xdr:sp macro="" textlink="">
      <xdr:nvSpPr>
        <xdr:cNvPr id="264" name="テキスト ボックス 263"/>
        <xdr:cNvSpPr txBox="1"/>
      </xdr:nvSpPr>
      <xdr:spPr>
        <a:xfrm>
          <a:off x="12623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70" name="楕円 269"/>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93997</xdr:rowOff>
    </xdr:from>
    <xdr:ext cx="762000" cy="259045"/>
    <xdr:sp macro="" textlink="">
      <xdr:nvSpPr>
        <xdr:cNvPr id="271" name="その他該当値テキスト"/>
        <xdr:cNvSpPr txBox="1"/>
      </xdr:nvSpPr>
      <xdr:spPr>
        <a:xfrm>
          <a:off x="165989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22860</xdr:rowOff>
    </xdr:from>
    <xdr:to>
      <xdr:col>78</xdr:col>
      <xdr:colOff>120650</xdr:colOff>
      <xdr:row>58</xdr:row>
      <xdr:rowOff>124460</xdr:rowOff>
    </xdr:to>
    <xdr:sp macro="" textlink="">
      <xdr:nvSpPr>
        <xdr:cNvPr id="272" name="楕円 271"/>
        <xdr:cNvSpPr/>
      </xdr:nvSpPr>
      <xdr:spPr>
        <a:xfrm>
          <a:off x="15621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109237</xdr:rowOff>
    </xdr:from>
    <xdr:ext cx="736600" cy="259045"/>
    <xdr:sp macro="" textlink="">
      <xdr:nvSpPr>
        <xdr:cNvPr id="273" name="テキスト ボックス 272"/>
        <xdr:cNvSpPr txBox="1"/>
      </xdr:nvSpPr>
      <xdr:spPr>
        <a:xfrm>
          <a:off x="15290800" y="1005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91440</xdr:rowOff>
    </xdr:from>
    <xdr:to>
      <xdr:col>74</xdr:col>
      <xdr:colOff>31750</xdr:colOff>
      <xdr:row>59</xdr:row>
      <xdr:rowOff>21590</xdr:rowOff>
    </xdr:to>
    <xdr:sp macro="" textlink="">
      <xdr:nvSpPr>
        <xdr:cNvPr id="274" name="楕円 273"/>
        <xdr:cNvSpPr/>
      </xdr:nvSpPr>
      <xdr:spPr>
        <a:xfrm>
          <a:off x="14732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6367</xdr:rowOff>
    </xdr:from>
    <xdr:ext cx="762000" cy="259045"/>
    <xdr:sp macro="" textlink="">
      <xdr:nvSpPr>
        <xdr:cNvPr id="275" name="テキスト ボックス 274"/>
        <xdr:cNvSpPr txBox="1"/>
      </xdr:nvSpPr>
      <xdr:spPr>
        <a:xfrm>
          <a:off x="14401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148590</xdr:rowOff>
    </xdr:from>
    <xdr:to>
      <xdr:col>69</xdr:col>
      <xdr:colOff>142875</xdr:colOff>
      <xdr:row>58</xdr:row>
      <xdr:rowOff>78740</xdr:rowOff>
    </xdr:to>
    <xdr:sp macro="" textlink="">
      <xdr:nvSpPr>
        <xdr:cNvPr id="276" name="楕円 275"/>
        <xdr:cNvSpPr/>
      </xdr:nvSpPr>
      <xdr:spPr>
        <a:xfrm>
          <a:off x="13843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63517</xdr:rowOff>
    </xdr:from>
    <xdr:ext cx="762000" cy="259045"/>
    <xdr:sp macro="" textlink="">
      <xdr:nvSpPr>
        <xdr:cNvPr id="277" name="テキスト ボックス 276"/>
        <xdr:cNvSpPr txBox="1"/>
      </xdr:nvSpPr>
      <xdr:spPr>
        <a:xfrm>
          <a:off x="13512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78" name="楕円 277"/>
        <xdr:cNvSpPr/>
      </xdr:nvSpPr>
      <xdr:spPr>
        <a:xfrm>
          <a:off x="12954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166387</xdr:rowOff>
    </xdr:from>
    <xdr:ext cx="762000" cy="259045"/>
    <xdr:sp macro="" textlink="">
      <xdr:nvSpPr>
        <xdr:cNvPr id="279" name="テキスト ボックス 278"/>
        <xdr:cNvSpPr txBox="1"/>
      </xdr:nvSpPr>
      <xdr:spPr>
        <a:xfrm>
          <a:off x="12623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補助費等は、</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年度からの</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か年でみると横ばいの状況となっている</a:t>
          </a:r>
          <a:r>
            <a:rPr kumimoji="1" lang="ja-JP" altLang="en-US" sz="1100" b="0" i="0" baseline="0">
              <a:solidFill>
                <a:schemeClr val="dk1"/>
              </a:solidFill>
              <a:effectLst/>
              <a:latin typeface="+mn-lt"/>
              <a:ea typeface="+mn-ea"/>
              <a:cs typeface="+mn-cs"/>
            </a:rPr>
            <a:t>が、令和元年度において大きく増加した。これは、下水道事業が公営企業会計に移行し、</a:t>
          </a:r>
          <a:r>
            <a:rPr kumimoji="1" lang="ja-JP" altLang="ja-JP" sz="1100">
              <a:solidFill>
                <a:schemeClr val="dk1"/>
              </a:solidFill>
              <a:effectLst/>
              <a:latin typeface="+mn-lt"/>
              <a:ea typeface="+mn-ea"/>
              <a:cs typeface="+mn-cs"/>
            </a:rPr>
            <a:t>繰出金から補助費等に振り替わ</a:t>
          </a:r>
          <a:r>
            <a:rPr kumimoji="1" lang="ja-JP" altLang="en-US" sz="1100">
              <a:solidFill>
                <a:schemeClr val="dk1"/>
              </a:solidFill>
              <a:effectLst/>
              <a:latin typeface="+mn-lt"/>
              <a:ea typeface="+mn-ea"/>
              <a:cs typeface="+mn-cs"/>
            </a:rPr>
            <a:t>ったことで</a:t>
          </a:r>
          <a:r>
            <a:rPr kumimoji="1" lang="ja-JP" altLang="ja-JP" sz="1100">
              <a:solidFill>
                <a:schemeClr val="dk1"/>
              </a:solidFill>
              <a:effectLst/>
              <a:latin typeface="+mn-lt"/>
              <a:ea typeface="+mn-ea"/>
              <a:cs typeface="+mn-cs"/>
            </a:rPr>
            <a:t>、補助費等としては増加</a:t>
          </a:r>
          <a:r>
            <a:rPr kumimoji="1" lang="ja-JP" altLang="en-US" sz="110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引き続き橋本市財政健全化計画により</a:t>
          </a:r>
          <a:r>
            <a:rPr lang="ja-JP" altLang="ja-JP" sz="1100" b="0" i="0" baseline="0">
              <a:solidFill>
                <a:schemeClr val="dk1"/>
              </a:solidFill>
              <a:effectLst/>
              <a:latin typeface="+mn-lt"/>
              <a:ea typeface="+mn-ea"/>
              <a:cs typeface="+mn-cs"/>
            </a:rPr>
            <a:t>各種補助金の在り方を見直し、補助費の縮減を図る。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141696</xdr:rowOff>
    </xdr:from>
    <xdr:to>
      <xdr:col>82</xdr:col>
      <xdr:colOff>107950</xdr:colOff>
      <xdr:row>41</xdr:row>
      <xdr:rowOff>11067</xdr:rowOff>
    </xdr:to>
    <xdr:cxnSp macro="">
      <xdr:nvCxnSpPr>
        <xdr:cNvPr id="308" name="直線コネクタ 307"/>
        <xdr:cNvCxnSpPr/>
      </xdr:nvCxnSpPr>
      <xdr:spPr>
        <a:xfrm flipV="1">
          <a:off x="16510000" y="579954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154594</xdr:rowOff>
    </xdr:from>
    <xdr:ext cx="762000" cy="259045"/>
    <xdr:sp macro="" textlink="">
      <xdr:nvSpPr>
        <xdr:cNvPr id="309" name="補助費等最小値テキスト"/>
        <xdr:cNvSpPr txBox="1"/>
      </xdr:nvSpPr>
      <xdr:spPr>
        <a:xfrm>
          <a:off x="16598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11067</xdr:rowOff>
    </xdr:from>
    <xdr:to>
      <xdr:col>82</xdr:col>
      <xdr:colOff>196850</xdr:colOff>
      <xdr:row>41</xdr:row>
      <xdr:rowOff>11067</xdr:rowOff>
    </xdr:to>
    <xdr:cxnSp macro="">
      <xdr:nvCxnSpPr>
        <xdr:cNvPr id="310" name="直線コネクタ 309"/>
        <xdr:cNvCxnSpPr/>
      </xdr:nvCxnSpPr>
      <xdr:spPr>
        <a:xfrm>
          <a:off x="16421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56623</xdr:rowOff>
    </xdr:from>
    <xdr:ext cx="762000" cy="259045"/>
    <xdr:sp macro="" textlink="">
      <xdr:nvSpPr>
        <xdr:cNvPr id="311"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141696</xdr:rowOff>
    </xdr:from>
    <xdr:to>
      <xdr:col>82</xdr:col>
      <xdr:colOff>196850</xdr:colOff>
      <xdr:row>33</xdr:row>
      <xdr:rowOff>141696</xdr:rowOff>
    </xdr:to>
    <xdr:cxnSp macro="">
      <xdr:nvCxnSpPr>
        <xdr:cNvPr id="312" name="直線コネクタ 311"/>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69850</xdr:rowOff>
    </xdr:from>
    <xdr:to>
      <xdr:col>82</xdr:col>
      <xdr:colOff>107950</xdr:colOff>
      <xdr:row>38</xdr:row>
      <xdr:rowOff>159657</xdr:rowOff>
    </xdr:to>
    <xdr:cxnSp macro="">
      <xdr:nvCxnSpPr>
        <xdr:cNvPr id="313" name="直線コネクタ 312"/>
        <xdr:cNvCxnSpPr/>
      </xdr:nvCxnSpPr>
      <xdr:spPr>
        <a:xfrm>
          <a:off x="15671800" y="6413500"/>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55171</xdr:rowOff>
    </xdr:from>
    <xdr:ext cx="762000" cy="259045"/>
    <xdr:sp macro="" textlink="">
      <xdr:nvSpPr>
        <xdr:cNvPr id="314" name="補助費等平均値テキスト"/>
        <xdr:cNvSpPr txBox="1"/>
      </xdr:nvSpPr>
      <xdr:spPr>
        <a:xfrm>
          <a:off x="16598900" y="6227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15" name="フローチャート: 判断 314"/>
        <xdr:cNvSpPr/>
      </xdr:nvSpPr>
      <xdr:spPr>
        <a:xfrm>
          <a:off x="164592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69850</xdr:rowOff>
    </xdr:from>
    <xdr:to>
      <xdr:col>78</xdr:col>
      <xdr:colOff>69850</xdr:colOff>
      <xdr:row>37</xdr:row>
      <xdr:rowOff>109039</xdr:rowOff>
    </xdr:to>
    <xdr:cxnSp macro="">
      <xdr:nvCxnSpPr>
        <xdr:cNvPr id="316" name="直線コネクタ 315"/>
        <xdr:cNvCxnSpPr/>
      </xdr:nvCxnSpPr>
      <xdr:spPr>
        <a:xfrm flipV="1">
          <a:off x="14782800" y="641350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170906</xdr:rowOff>
    </xdr:from>
    <xdr:to>
      <xdr:col>78</xdr:col>
      <xdr:colOff>120650</xdr:colOff>
      <xdr:row>37</xdr:row>
      <xdr:rowOff>101056</xdr:rowOff>
    </xdr:to>
    <xdr:sp macro="" textlink="">
      <xdr:nvSpPr>
        <xdr:cNvPr id="317" name="フローチャート: 判断 316"/>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111233</xdr:rowOff>
    </xdr:from>
    <xdr:ext cx="736600" cy="259045"/>
    <xdr:sp macro="" textlink="">
      <xdr:nvSpPr>
        <xdr:cNvPr id="318" name="テキスト ボックス 317"/>
        <xdr:cNvSpPr txBox="1"/>
      </xdr:nvSpPr>
      <xdr:spPr>
        <a:xfrm>
          <a:off x="15290800" y="6111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109039</xdr:rowOff>
    </xdr:from>
    <xdr:to>
      <xdr:col>73</xdr:col>
      <xdr:colOff>180975</xdr:colOff>
      <xdr:row>37</xdr:row>
      <xdr:rowOff>109039</xdr:rowOff>
    </xdr:to>
    <xdr:cxnSp macro="">
      <xdr:nvCxnSpPr>
        <xdr:cNvPr id="319" name="直線コネクタ 318"/>
        <xdr:cNvCxnSpPr/>
      </xdr:nvCxnSpPr>
      <xdr:spPr>
        <a:xfrm>
          <a:off x="13893800" y="64526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0" name="フローチャート: 判断 31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21" name="テキスト ボックス 320"/>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82913</xdr:rowOff>
    </xdr:from>
    <xdr:to>
      <xdr:col>69</xdr:col>
      <xdr:colOff>92075</xdr:colOff>
      <xdr:row>37</xdr:row>
      <xdr:rowOff>109039</xdr:rowOff>
    </xdr:to>
    <xdr:cxnSp macro="">
      <xdr:nvCxnSpPr>
        <xdr:cNvPr id="322" name="直線コネクタ 321"/>
        <xdr:cNvCxnSpPr/>
      </xdr:nvCxnSpPr>
      <xdr:spPr>
        <a:xfrm>
          <a:off x="13004800" y="642656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138249</xdr:rowOff>
    </xdr:from>
    <xdr:to>
      <xdr:col>69</xdr:col>
      <xdr:colOff>142875</xdr:colOff>
      <xdr:row>37</xdr:row>
      <xdr:rowOff>68399</xdr:rowOff>
    </xdr:to>
    <xdr:sp macro="" textlink="">
      <xdr:nvSpPr>
        <xdr:cNvPr id="323" name="フローチャート: 判断 322"/>
        <xdr:cNvSpPr/>
      </xdr:nvSpPr>
      <xdr:spPr>
        <a:xfrm>
          <a:off x="13843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78576</xdr:rowOff>
    </xdr:from>
    <xdr:ext cx="762000" cy="259045"/>
    <xdr:sp macro="" textlink="">
      <xdr:nvSpPr>
        <xdr:cNvPr id="324" name="テキスト ボックス 323"/>
        <xdr:cNvSpPr txBox="1"/>
      </xdr:nvSpPr>
      <xdr:spPr>
        <a:xfrm>
          <a:off x="13512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105592</xdr:rowOff>
    </xdr:from>
    <xdr:to>
      <xdr:col>65</xdr:col>
      <xdr:colOff>53975</xdr:colOff>
      <xdr:row>37</xdr:row>
      <xdr:rowOff>35742</xdr:rowOff>
    </xdr:to>
    <xdr:sp macro="" textlink="">
      <xdr:nvSpPr>
        <xdr:cNvPr id="325" name="フローチャート: 判断 324"/>
        <xdr:cNvSpPr/>
      </xdr:nvSpPr>
      <xdr:spPr>
        <a:xfrm>
          <a:off x="12954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45919</xdr:rowOff>
    </xdr:from>
    <xdr:ext cx="762000" cy="259045"/>
    <xdr:sp macro="" textlink="">
      <xdr:nvSpPr>
        <xdr:cNvPr id="326" name="テキスト ボックス 325"/>
        <xdr:cNvSpPr txBox="1"/>
      </xdr:nvSpPr>
      <xdr:spPr>
        <a:xfrm>
          <a:off x="12623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108857</xdr:rowOff>
    </xdr:from>
    <xdr:to>
      <xdr:col>82</xdr:col>
      <xdr:colOff>158750</xdr:colOff>
      <xdr:row>39</xdr:row>
      <xdr:rowOff>39007</xdr:rowOff>
    </xdr:to>
    <xdr:sp macro="" textlink="">
      <xdr:nvSpPr>
        <xdr:cNvPr id="332" name="楕円 331"/>
        <xdr:cNvSpPr/>
      </xdr:nvSpPr>
      <xdr:spPr>
        <a:xfrm>
          <a:off x="164592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80934</xdr:rowOff>
    </xdr:from>
    <xdr:ext cx="762000" cy="259045"/>
    <xdr:sp macro="" textlink="">
      <xdr:nvSpPr>
        <xdr:cNvPr id="333" name="補助費等該当値テキスト"/>
        <xdr:cNvSpPr txBox="1"/>
      </xdr:nvSpPr>
      <xdr:spPr>
        <a:xfrm>
          <a:off x="165989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34" name="楕円 333"/>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35" name="テキスト ボックス 334"/>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58239</xdr:rowOff>
    </xdr:from>
    <xdr:to>
      <xdr:col>74</xdr:col>
      <xdr:colOff>31750</xdr:colOff>
      <xdr:row>37</xdr:row>
      <xdr:rowOff>159838</xdr:rowOff>
    </xdr:to>
    <xdr:sp macro="" textlink="">
      <xdr:nvSpPr>
        <xdr:cNvPr id="336" name="楕円 335"/>
        <xdr:cNvSpPr/>
      </xdr:nvSpPr>
      <xdr:spPr>
        <a:xfrm>
          <a:off x="14732000" y="64018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144615</xdr:rowOff>
    </xdr:from>
    <xdr:ext cx="762000" cy="259045"/>
    <xdr:sp macro="" textlink="">
      <xdr:nvSpPr>
        <xdr:cNvPr id="337" name="テキスト ボックス 336"/>
        <xdr:cNvSpPr txBox="1"/>
      </xdr:nvSpPr>
      <xdr:spPr>
        <a:xfrm>
          <a:off x="14401800" y="6488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58239</xdr:rowOff>
    </xdr:from>
    <xdr:to>
      <xdr:col>69</xdr:col>
      <xdr:colOff>142875</xdr:colOff>
      <xdr:row>37</xdr:row>
      <xdr:rowOff>159838</xdr:rowOff>
    </xdr:to>
    <xdr:sp macro="" textlink="">
      <xdr:nvSpPr>
        <xdr:cNvPr id="338" name="楕円 337"/>
        <xdr:cNvSpPr/>
      </xdr:nvSpPr>
      <xdr:spPr>
        <a:xfrm>
          <a:off x="13843000" y="64018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144615</xdr:rowOff>
    </xdr:from>
    <xdr:ext cx="762000" cy="259045"/>
    <xdr:sp macro="" textlink="">
      <xdr:nvSpPr>
        <xdr:cNvPr id="339" name="テキスト ボックス 338"/>
        <xdr:cNvSpPr txBox="1"/>
      </xdr:nvSpPr>
      <xdr:spPr>
        <a:xfrm>
          <a:off x="13512800" y="6488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32113</xdr:rowOff>
    </xdr:from>
    <xdr:to>
      <xdr:col>65</xdr:col>
      <xdr:colOff>53975</xdr:colOff>
      <xdr:row>37</xdr:row>
      <xdr:rowOff>133713</xdr:rowOff>
    </xdr:to>
    <xdr:sp macro="" textlink="">
      <xdr:nvSpPr>
        <xdr:cNvPr id="340" name="楕円 339"/>
        <xdr:cNvSpPr/>
      </xdr:nvSpPr>
      <xdr:spPr>
        <a:xfrm>
          <a:off x="12954000" y="637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118490</xdr:rowOff>
    </xdr:from>
    <xdr:ext cx="762000" cy="259045"/>
    <xdr:sp macro="" textlink="">
      <xdr:nvSpPr>
        <xdr:cNvPr id="341" name="テキスト ボックス 340"/>
        <xdr:cNvSpPr txBox="1"/>
      </xdr:nvSpPr>
      <xdr:spPr>
        <a:xfrm>
          <a:off x="12623800" y="646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公債費は、合併による新市まちづくり計画に沿って実施した大型公共事業にかかる市債の借入</a:t>
          </a:r>
          <a:r>
            <a:rPr kumimoji="1" lang="ja-JP" altLang="en-US" sz="1100" b="0" i="0" baseline="0">
              <a:solidFill>
                <a:schemeClr val="dk1"/>
              </a:solidFill>
              <a:effectLst/>
              <a:latin typeface="+mn-lt"/>
              <a:ea typeface="+mn-ea"/>
              <a:cs typeface="+mn-cs"/>
            </a:rPr>
            <a:t>や</a:t>
          </a:r>
          <a:r>
            <a:rPr kumimoji="1" lang="ja-JP" altLang="ja-JP" sz="1100" b="0" i="0" baseline="0">
              <a:solidFill>
                <a:schemeClr val="dk1"/>
              </a:solidFill>
              <a:effectLst/>
              <a:latin typeface="+mn-lt"/>
              <a:ea typeface="+mn-ea"/>
              <a:cs typeface="+mn-cs"/>
            </a:rPr>
            <a:t>第三セクター改革推進債の借入に伴う償還に加えて、臨時財政対策債の発行額の増加などが重なり、</a:t>
          </a:r>
          <a:r>
            <a:rPr kumimoji="1" lang="ja-JP" altLang="en-US" sz="1100" b="0" i="0" baseline="0">
              <a:solidFill>
                <a:schemeClr val="dk1"/>
              </a:solidFill>
              <a:effectLst/>
              <a:latin typeface="+mn-lt"/>
              <a:ea typeface="+mn-ea"/>
              <a:cs typeface="+mn-cs"/>
            </a:rPr>
            <a:t>合併以降、平成</a:t>
          </a:r>
          <a:r>
            <a:rPr kumimoji="1" lang="en-US" altLang="ja-JP" sz="1100" b="0" i="0" baseline="0">
              <a:solidFill>
                <a:schemeClr val="dk1"/>
              </a:solidFill>
              <a:effectLst/>
              <a:latin typeface="+mn-lt"/>
              <a:ea typeface="+mn-ea"/>
              <a:cs typeface="+mn-cs"/>
            </a:rPr>
            <a:t>29</a:t>
          </a:r>
          <a:r>
            <a:rPr kumimoji="1" lang="ja-JP" altLang="en-US" sz="1100" b="0" i="0" baseline="0">
              <a:solidFill>
                <a:schemeClr val="dk1"/>
              </a:solidFill>
              <a:effectLst/>
              <a:latin typeface="+mn-lt"/>
              <a:ea typeface="+mn-ea"/>
              <a:cs typeface="+mn-cs"/>
            </a:rPr>
            <a:t>年度にかけて</a:t>
          </a:r>
          <a:r>
            <a:rPr kumimoji="1" lang="ja-JP" altLang="ja-JP" sz="1100" b="0" i="0" baseline="0">
              <a:solidFill>
                <a:schemeClr val="dk1"/>
              </a:solidFill>
              <a:effectLst/>
              <a:latin typeface="+mn-lt"/>
              <a:ea typeface="+mn-ea"/>
              <a:cs typeface="+mn-cs"/>
            </a:rPr>
            <a:t>年々増加して</a:t>
          </a:r>
          <a:r>
            <a:rPr kumimoji="1" lang="ja-JP" altLang="en-US" sz="1100" b="0" i="0" baseline="0">
              <a:solidFill>
                <a:schemeClr val="dk1"/>
              </a:solidFill>
              <a:effectLst/>
              <a:latin typeface="+mn-lt"/>
              <a:ea typeface="+mn-ea"/>
              <a:cs typeface="+mn-cs"/>
            </a:rPr>
            <a:t>きた</a:t>
          </a:r>
          <a:r>
            <a:rPr kumimoji="1" lang="ja-JP" altLang="ja-JP" sz="1100" b="0" i="0" baseline="0">
              <a:solidFill>
                <a:schemeClr val="dk1"/>
              </a:solidFill>
              <a:effectLst/>
              <a:latin typeface="+mn-lt"/>
              <a:ea typeface="+mn-ea"/>
              <a:cs typeface="+mn-cs"/>
            </a:rPr>
            <a:t>。類似団体と比較しても高い数値となって</a:t>
          </a:r>
          <a:r>
            <a:rPr kumimoji="1" lang="ja-JP" altLang="en-US" sz="1100" b="0" i="0" baseline="0">
              <a:solidFill>
                <a:schemeClr val="dk1"/>
              </a:solidFill>
              <a:effectLst/>
              <a:latin typeface="+mn-lt"/>
              <a:ea typeface="+mn-ea"/>
              <a:cs typeface="+mn-cs"/>
            </a:rPr>
            <a:t>おり</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4</a:t>
          </a:r>
          <a:r>
            <a:rPr kumimoji="1" lang="ja-JP" altLang="en-US" sz="1100" b="0" i="0" baseline="0">
              <a:solidFill>
                <a:schemeClr val="dk1"/>
              </a:solidFill>
              <a:effectLst/>
              <a:latin typeface="+mn-lt"/>
              <a:ea typeface="+mn-ea"/>
              <a:cs typeface="+mn-cs"/>
            </a:rPr>
            <a:t>年度までは公債費が高止まりする見込みであるが、</a:t>
          </a:r>
          <a:r>
            <a:rPr kumimoji="1" lang="ja-JP" altLang="ja-JP" sz="1100" b="0" i="0" baseline="0">
              <a:solidFill>
                <a:schemeClr val="dk1"/>
              </a:solidFill>
              <a:effectLst/>
              <a:latin typeface="+mn-lt"/>
              <a:ea typeface="+mn-ea"/>
              <a:cs typeface="+mn-cs"/>
            </a:rPr>
            <a:t>新市まちづくり計画にかかる事業は概ね完了しており、今後は市債の借入も減少していくため、公債費</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減少していく見込みである。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81</xdr:row>
      <xdr:rowOff>146050</xdr:rowOff>
    </xdr:to>
    <xdr:cxnSp macro="">
      <xdr:nvCxnSpPr>
        <xdr:cNvPr id="369" name="直線コネクタ 368"/>
        <xdr:cNvCxnSpPr/>
      </xdr:nvCxnSpPr>
      <xdr:spPr>
        <a:xfrm flipV="1">
          <a:off x="4826000" y="125247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0"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1" name="直線コネクタ 370"/>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72"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3" name="直線コネクタ 372"/>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149861</xdr:rowOff>
    </xdr:from>
    <xdr:to>
      <xdr:col>24</xdr:col>
      <xdr:colOff>25400</xdr:colOff>
      <xdr:row>80</xdr:row>
      <xdr:rowOff>157480</xdr:rowOff>
    </xdr:to>
    <xdr:cxnSp macro="">
      <xdr:nvCxnSpPr>
        <xdr:cNvPr id="374" name="直線コネクタ 373"/>
        <xdr:cNvCxnSpPr/>
      </xdr:nvCxnSpPr>
      <xdr:spPr>
        <a:xfrm flipV="1">
          <a:off x="3987800" y="138658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43197</xdr:rowOff>
    </xdr:from>
    <xdr:ext cx="762000" cy="259045"/>
    <xdr:sp macro="" textlink="">
      <xdr:nvSpPr>
        <xdr:cNvPr id="375" name="公債費平均値テキスト"/>
        <xdr:cNvSpPr txBox="1"/>
      </xdr:nvSpPr>
      <xdr:spPr>
        <a:xfrm>
          <a:off x="4914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6" name="フローチャート: 判断 375"/>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157480</xdr:rowOff>
    </xdr:from>
    <xdr:to>
      <xdr:col>19</xdr:col>
      <xdr:colOff>187325</xdr:colOff>
      <xdr:row>81</xdr:row>
      <xdr:rowOff>8889</xdr:rowOff>
    </xdr:to>
    <xdr:cxnSp macro="">
      <xdr:nvCxnSpPr>
        <xdr:cNvPr id="377" name="直線コネクタ 376"/>
        <xdr:cNvCxnSpPr/>
      </xdr:nvCxnSpPr>
      <xdr:spPr>
        <a:xfrm flipV="1">
          <a:off x="3098800" y="138734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78" name="フローチャート: 判断 377"/>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153688</xdr:rowOff>
    </xdr:from>
    <xdr:ext cx="736600" cy="259045"/>
    <xdr:sp macro="" textlink="">
      <xdr:nvSpPr>
        <xdr:cNvPr id="379" name="テキスト ボックス 378"/>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157480</xdr:rowOff>
    </xdr:from>
    <xdr:to>
      <xdr:col>15</xdr:col>
      <xdr:colOff>98425</xdr:colOff>
      <xdr:row>81</xdr:row>
      <xdr:rowOff>8889</xdr:rowOff>
    </xdr:to>
    <xdr:cxnSp macro="">
      <xdr:nvCxnSpPr>
        <xdr:cNvPr id="380" name="直線コネクタ 379"/>
        <xdr:cNvCxnSpPr/>
      </xdr:nvCxnSpPr>
      <xdr:spPr>
        <a:xfrm>
          <a:off x="2209800" y="138734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1" name="フローチャート: 判断 380"/>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12716</xdr:rowOff>
    </xdr:from>
    <xdr:ext cx="762000" cy="259045"/>
    <xdr:sp macro="" textlink="">
      <xdr:nvSpPr>
        <xdr:cNvPr id="382" name="テキスト ボックス 381"/>
        <xdr:cNvSpPr txBox="1"/>
      </xdr:nvSpPr>
      <xdr:spPr>
        <a:xfrm>
          <a:off x="2717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50800</xdr:rowOff>
    </xdr:from>
    <xdr:to>
      <xdr:col>11</xdr:col>
      <xdr:colOff>9525</xdr:colOff>
      <xdr:row>80</xdr:row>
      <xdr:rowOff>157480</xdr:rowOff>
    </xdr:to>
    <xdr:cxnSp macro="">
      <xdr:nvCxnSpPr>
        <xdr:cNvPr id="383" name="直線コネクタ 382"/>
        <xdr:cNvCxnSpPr/>
      </xdr:nvCxnSpPr>
      <xdr:spPr>
        <a:xfrm>
          <a:off x="1320800" y="137668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4" name="フローチャート: 判断 383"/>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35577</xdr:rowOff>
    </xdr:from>
    <xdr:ext cx="762000" cy="259045"/>
    <xdr:sp macro="" textlink="">
      <xdr:nvSpPr>
        <xdr:cNvPr id="385" name="テキスト ボックス 384"/>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6" name="フローチャート: 判断 385"/>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146066</xdr:rowOff>
    </xdr:from>
    <xdr:ext cx="762000" cy="259045"/>
    <xdr:sp macro="" textlink="">
      <xdr:nvSpPr>
        <xdr:cNvPr id="387" name="テキスト ボックス 386"/>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99061</xdr:rowOff>
    </xdr:from>
    <xdr:to>
      <xdr:col>24</xdr:col>
      <xdr:colOff>76200</xdr:colOff>
      <xdr:row>81</xdr:row>
      <xdr:rowOff>29211</xdr:rowOff>
    </xdr:to>
    <xdr:sp macro="" textlink="">
      <xdr:nvSpPr>
        <xdr:cNvPr id="393" name="楕円 392"/>
        <xdr:cNvSpPr/>
      </xdr:nvSpPr>
      <xdr:spPr>
        <a:xfrm>
          <a:off x="47752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71138</xdr:rowOff>
    </xdr:from>
    <xdr:ext cx="762000" cy="259045"/>
    <xdr:sp macro="" textlink="">
      <xdr:nvSpPr>
        <xdr:cNvPr id="394" name="公債費該当値テキスト"/>
        <xdr:cNvSpPr txBox="1"/>
      </xdr:nvSpPr>
      <xdr:spPr>
        <a:xfrm>
          <a:off x="49149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106680</xdr:rowOff>
    </xdr:from>
    <xdr:to>
      <xdr:col>20</xdr:col>
      <xdr:colOff>38100</xdr:colOff>
      <xdr:row>81</xdr:row>
      <xdr:rowOff>36830</xdr:rowOff>
    </xdr:to>
    <xdr:sp macro="" textlink="">
      <xdr:nvSpPr>
        <xdr:cNvPr id="395" name="楕円 394"/>
        <xdr:cNvSpPr/>
      </xdr:nvSpPr>
      <xdr:spPr>
        <a:xfrm>
          <a:off x="3937000" y="1382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21607</xdr:rowOff>
    </xdr:from>
    <xdr:ext cx="736600" cy="259045"/>
    <xdr:sp macro="" textlink="">
      <xdr:nvSpPr>
        <xdr:cNvPr id="396" name="テキスト ボックス 395"/>
        <xdr:cNvSpPr txBox="1"/>
      </xdr:nvSpPr>
      <xdr:spPr>
        <a:xfrm>
          <a:off x="3606800" y="1390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129539</xdr:rowOff>
    </xdr:from>
    <xdr:to>
      <xdr:col>15</xdr:col>
      <xdr:colOff>149225</xdr:colOff>
      <xdr:row>81</xdr:row>
      <xdr:rowOff>59689</xdr:rowOff>
    </xdr:to>
    <xdr:sp macro="" textlink="">
      <xdr:nvSpPr>
        <xdr:cNvPr id="397" name="楕円 396"/>
        <xdr:cNvSpPr/>
      </xdr:nvSpPr>
      <xdr:spPr>
        <a:xfrm>
          <a:off x="3048000" y="1384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44466</xdr:rowOff>
    </xdr:from>
    <xdr:ext cx="762000" cy="259045"/>
    <xdr:sp macro="" textlink="">
      <xdr:nvSpPr>
        <xdr:cNvPr id="398" name="テキスト ボックス 397"/>
        <xdr:cNvSpPr txBox="1"/>
      </xdr:nvSpPr>
      <xdr:spPr>
        <a:xfrm>
          <a:off x="2717800" y="13931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106680</xdr:rowOff>
    </xdr:from>
    <xdr:to>
      <xdr:col>11</xdr:col>
      <xdr:colOff>60325</xdr:colOff>
      <xdr:row>81</xdr:row>
      <xdr:rowOff>36830</xdr:rowOff>
    </xdr:to>
    <xdr:sp macro="" textlink="">
      <xdr:nvSpPr>
        <xdr:cNvPr id="399" name="楕円 398"/>
        <xdr:cNvSpPr/>
      </xdr:nvSpPr>
      <xdr:spPr>
        <a:xfrm>
          <a:off x="2159000" y="1382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21607</xdr:rowOff>
    </xdr:from>
    <xdr:ext cx="762000" cy="259045"/>
    <xdr:sp macro="" textlink="">
      <xdr:nvSpPr>
        <xdr:cNvPr id="400" name="テキスト ボックス 399"/>
        <xdr:cNvSpPr txBox="1"/>
      </xdr:nvSpPr>
      <xdr:spPr>
        <a:xfrm>
          <a:off x="182880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0</xdr:rowOff>
    </xdr:from>
    <xdr:to>
      <xdr:col>6</xdr:col>
      <xdr:colOff>171450</xdr:colOff>
      <xdr:row>80</xdr:row>
      <xdr:rowOff>101600</xdr:rowOff>
    </xdr:to>
    <xdr:sp macro="" textlink="">
      <xdr:nvSpPr>
        <xdr:cNvPr id="401" name="楕円 400"/>
        <xdr:cNvSpPr/>
      </xdr:nvSpPr>
      <xdr:spPr>
        <a:xfrm>
          <a:off x="1270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86377</xdr:rowOff>
    </xdr:from>
    <xdr:ext cx="762000" cy="259045"/>
    <xdr:sp macro="" textlink="">
      <xdr:nvSpPr>
        <xdr:cNvPr id="402" name="テキスト ボックス 401"/>
        <xdr:cNvSpPr txBox="1"/>
      </xdr:nvSpPr>
      <xdr:spPr>
        <a:xfrm>
          <a:off x="939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公債費以外の経費は、増加の傾向にある。これは、人件費は減少しているものの、</a:t>
          </a:r>
          <a:r>
            <a:rPr kumimoji="1" lang="ja-JP" altLang="en-US" sz="1100">
              <a:solidFill>
                <a:schemeClr val="dk1"/>
              </a:solidFill>
              <a:effectLst/>
              <a:latin typeface="+mn-lt"/>
              <a:ea typeface="+mn-ea"/>
              <a:cs typeface="+mn-cs"/>
            </a:rPr>
            <a:t>扶助費や</a:t>
          </a:r>
          <a:r>
            <a:rPr kumimoji="1" lang="ja-JP" altLang="ja-JP" sz="1100">
              <a:solidFill>
                <a:schemeClr val="dk1"/>
              </a:solidFill>
              <a:effectLst/>
              <a:latin typeface="+mn-lt"/>
              <a:ea typeface="+mn-ea"/>
              <a:cs typeface="+mn-cs"/>
            </a:rPr>
            <a:t>繰出金等が増加傾向にあることが影響している。橋本市財政健全化計画に基づく人件費や物件費の削減を進めていることで、類似団体より若干数値が下回った。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引き続き定員適正化等による人件費の削減と橋本市財政健全化計画による継続事業の見直しなど経常経費の縮減に努め</a:t>
          </a:r>
          <a:r>
            <a:rPr lang="ja-JP" altLang="ja-JP" sz="1100" b="0" i="0" baseline="0">
              <a:solidFill>
                <a:schemeClr val="dk1"/>
              </a:solidFill>
              <a:effectLst/>
              <a:latin typeface="+mn-lt"/>
              <a:ea typeface="+mn-ea"/>
              <a:cs typeface="+mn-cs"/>
            </a:rPr>
            <a:t>財政のスリム化を図る。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106426</xdr:rowOff>
    </xdr:to>
    <xdr:cxnSp macro="">
      <xdr:nvCxnSpPr>
        <xdr:cNvPr id="428" name="直線コネクタ 427"/>
        <xdr:cNvCxnSpPr/>
      </xdr:nvCxnSpPr>
      <xdr:spPr>
        <a:xfrm flipV="1">
          <a:off x="16510000" y="12818872"/>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78503</xdr:rowOff>
    </xdr:from>
    <xdr:ext cx="762000" cy="259045"/>
    <xdr:sp macro="" textlink="">
      <xdr:nvSpPr>
        <xdr:cNvPr id="429" name="公債費以外最小値テキスト"/>
        <xdr:cNvSpPr txBox="1"/>
      </xdr:nvSpPr>
      <xdr:spPr>
        <a:xfrm>
          <a:off x="16598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106426</xdr:rowOff>
    </xdr:from>
    <xdr:to>
      <xdr:col>82</xdr:col>
      <xdr:colOff>196850</xdr:colOff>
      <xdr:row>81</xdr:row>
      <xdr:rowOff>106426</xdr:rowOff>
    </xdr:to>
    <xdr:cxnSp macro="">
      <xdr:nvCxnSpPr>
        <xdr:cNvPr id="430" name="直線コネクタ 429"/>
        <xdr:cNvCxnSpPr/>
      </xdr:nvCxnSpPr>
      <xdr:spPr>
        <a:xfrm>
          <a:off x="16421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1"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2" name="直線コネクタ 431"/>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xdr:rowOff>
    </xdr:from>
    <xdr:to>
      <xdr:col>82</xdr:col>
      <xdr:colOff>107950</xdr:colOff>
      <xdr:row>78</xdr:row>
      <xdr:rowOff>44704</xdr:rowOff>
    </xdr:to>
    <xdr:cxnSp macro="">
      <xdr:nvCxnSpPr>
        <xdr:cNvPr id="433" name="直線コネクタ 432"/>
        <xdr:cNvCxnSpPr/>
      </xdr:nvCxnSpPr>
      <xdr:spPr>
        <a:xfrm>
          <a:off x="15671800" y="1338580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164864</xdr:rowOff>
    </xdr:from>
    <xdr:ext cx="762000" cy="259045"/>
    <xdr:sp macro="" textlink="">
      <xdr:nvSpPr>
        <xdr:cNvPr id="434" name="公債費以外平均値テキスト"/>
        <xdr:cNvSpPr txBox="1"/>
      </xdr:nvSpPr>
      <xdr:spPr>
        <a:xfrm>
          <a:off x="16598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35" name="フローチャート: 判断 434"/>
        <xdr:cNvSpPr/>
      </xdr:nvSpPr>
      <xdr:spPr>
        <a:xfrm>
          <a:off x="16459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xdr:rowOff>
    </xdr:from>
    <xdr:to>
      <xdr:col>78</xdr:col>
      <xdr:colOff>69850</xdr:colOff>
      <xdr:row>78</xdr:row>
      <xdr:rowOff>58420</xdr:rowOff>
    </xdr:to>
    <xdr:cxnSp macro="">
      <xdr:nvCxnSpPr>
        <xdr:cNvPr id="436" name="直線コネクタ 435"/>
        <xdr:cNvCxnSpPr/>
      </xdr:nvCxnSpPr>
      <xdr:spPr>
        <a:xfrm flipV="1">
          <a:off x="14782800" y="13385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38" name="テキスト ボックス 437"/>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8128</xdr:rowOff>
    </xdr:from>
    <xdr:to>
      <xdr:col>73</xdr:col>
      <xdr:colOff>180975</xdr:colOff>
      <xdr:row>78</xdr:row>
      <xdr:rowOff>58420</xdr:rowOff>
    </xdr:to>
    <xdr:cxnSp macro="">
      <xdr:nvCxnSpPr>
        <xdr:cNvPr id="439" name="直線コネクタ 438"/>
        <xdr:cNvCxnSpPr/>
      </xdr:nvCxnSpPr>
      <xdr:spPr>
        <a:xfrm>
          <a:off x="13893800" y="133812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169926</xdr:rowOff>
    </xdr:from>
    <xdr:to>
      <xdr:col>74</xdr:col>
      <xdr:colOff>31750</xdr:colOff>
      <xdr:row>78</xdr:row>
      <xdr:rowOff>100076</xdr:rowOff>
    </xdr:to>
    <xdr:sp macro="" textlink="">
      <xdr:nvSpPr>
        <xdr:cNvPr id="440" name="フローチャート: 判断 439"/>
        <xdr:cNvSpPr/>
      </xdr:nvSpPr>
      <xdr:spPr>
        <a:xfrm>
          <a:off x="14732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110253</xdr:rowOff>
    </xdr:from>
    <xdr:ext cx="762000" cy="259045"/>
    <xdr:sp macro="" textlink="">
      <xdr:nvSpPr>
        <xdr:cNvPr id="441" name="テキスト ボックス 440"/>
        <xdr:cNvSpPr txBox="1"/>
      </xdr:nvSpPr>
      <xdr:spPr>
        <a:xfrm>
          <a:off x="14401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156718</xdr:rowOff>
    </xdr:from>
    <xdr:to>
      <xdr:col>69</xdr:col>
      <xdr:colOff>92075</xdr:colOff>
      <xdr:row>78</xdr:row>
      <xdr:rowOff>8128</xdr:rowOff>
    </xdr:to>
    <xdr:cxnSp macro="">
      <xdr:nvCxnSpPr>
        <xdr:cNvPr id="442" name="直線コネクタ 441"/>
        <xdr:cNvCxnSpPr/>
      </xdr:nvCxnSpPr>
      <xdr:spPr>
        <a:xfrm>
          <a:off x="13004800" y="133583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147065</xdr:rowOff>
    </xdr:from>
    <xdr:to>
      <xdr:col>69</xdr:col>
      <xdr:colOff>142875</xdr:colOff>
      <xdr:row>78</xdr:row>
      <xdr:rowOff>77215</xdr:rowOff>
    </xdr:to>
    <xdr:sp macro="" textlink="">
      <xdr:nvSpPr>
        <xdr:cNvPr id="443" name="フローチャート: 判断 442"/>
        <xdr:cNvSpPr/>
      </xdr:nvSpPr>
      <xdr:spPr>
        <a:xfrm>
          <a:off x="13843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61992</xdr:rowOff>
    </xdr:from>
    <xdr:ext cx="762000" cy="259045"/>
    <xdr:sp macro="" textlink="">
      <xdr:nvSpPr>
        <xdr:cNvPr id="444" name="テキスト ボックス 443"/>
        <xdr:cNvSpPr txBox="1"/>
      </xdr:nvSpPr>
      <xdr:spPr>
        <a:xfrm>
          <a:off x="13512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45" name="フローチャート: 判断 44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27957</xdr:rowOff>
    </xdr:from>
    <xdr:ext cx="762000" cy="259045"/>
    <xdr:sp macro="" textlink="">
      <xdr:nvSpPr>
        <xdr:cNvPr id="446" name="テキスト ボックス 445"/>
        <xdr:cNvSpPr txBox="1"/>
      </xdr:nvSpPr>
      <xdr:spPr>
        <a:xfrm>
          <a:off x="12623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165354</xdr:rowOff>
    </xdr:from>
    <xdr:to>
      <xdr:col>82</xdr:col>
      <xdr:colOff>158750</xdr:colOff>
      <xdr:row>78</xdr:row>
      <xdr:rowOff>95504</xdr:rowOff>
    </xdr:to>
    <xdr:sp macro="" textlink="">
      <xdr:nvSpPr>
        <xdr:cNvPr id="452" name="楕円 451"/>
        <xdr:cNvSpPr/>
      </xdr:nvSpPr>
      <xdr:spPr>
        <a:xfrm>
          <a:off x="164592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10431</xdr:rowOff>
    </xdr:from>
    <xdr:ext cx="762000" cy="259045"/>
    <xdr:sp macro="" textlink="">
      <xdr:nvSpPr>
        <xdr:cNvPr id="453" name="公債費以外該当値テキスト"/>
        <xdr:cNvSpPr txBox="1"/>
      </xdr:nvSpPr>
      <xdr:spPr>
        <a:xfrm>
          <a:off x="16598900" y="1321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133350</xdr:rowOff>
    </xdr:from>
    <xdr:to>
      <xdr:col>78</xdr:col>
      <xdr:colOff>120650</xdr:colOff>
      <xdr:row>78</xdr:row>
      <xdr:rowOff>63500</xdr:rowOff>
    </xdr:to>
    <xdr:sp macro="" textlink="">
      <xdr:nvSpPr>
        <xdr:cNvPr id="454" name="楕円 453"/>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73677</xdr:rowOff>
    </xdr:from>
    <xdr:ext cx="736600" cy="259045"/>
    <xdr:sp macro="" textlink="">
      <xdr:nvSpPr>
        <xdr:cNvPr id="455" name="テキスト ボックス 454"/>
        <xdr:cNvSpPr txBox="1"/>
      </xdr:nvSpPr>
      <xdr:spPr>
        <a:xfrm>
          <a:off x="15290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xdr:rowOff>
    </xdr:from>
    <xdr:to>
      <xdr:col>74</xdr:col>
      <xdr:colOff>31750</xdr:colOff>
      <xdr:row>78</xdr:row>
      <xdr:rowOff>109220</xdr:rowOff>
    </xdr:to>
    <xdr:sp macro="" textlink="">
      <xdr:nvSpPr>
        <xdr:cNvPr id="456" name="楕円 455"/>
        <xdr:cNvSpPr/>
      </xdr:nvSpPr>
      <xdr:spPr>
        <a:xfrm>
          <a:off x="14732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93997</xdr:rowOff>
    </xdr:from>
    <xdr:ext cx="762000" cy="259045"/>
    <xdr:sp macro="" textlink="">
      <xdr:nvSpPr>
        <xdr:cNvPr id="457" name="テキスト ボックス 456"/>
        <xdr:cNvSpPr txBox="1"/>
      </xdr:nvSpPr>
      <xdr:spPr>
        <a:xfrm>
          <a:off x="14401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128778</xdr:rowOff>
    </xdr:from>
    <xdr:to>
      <xdr:col>69</xdr:col>
      <xdr:colOff>142875</xdr:colOff>
      <xdr:row>78</xdr:row>
      <xdr:rowOff>58928</xdr:rowOff>
    </xdr:to>
    <xdr:sp macro="" textlink="">
      <xdr:nvSpPr>
        <xdr:cNvPr id="458" name="楕円 457"/>
        <xdr:cNvSpPr/>
      </xdr:nvSpPr>
      <xdr:spPr>
        <a:xfrm>
          <a:off x="13843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69105</xdr:rowOff>
    </xdr:from>
    <xdr:ext cx="762000" cy="259045"/>
    <xdr:sp macro="" textlink="">
      <xdr:nvSpPr>
        <xdr:cNvPr id="459" name="テキスト ボックス 458"/>
        <xdr:cNvSpPr txBox="1"/>
      </xdr:nvSpPr>
      <xdr:spPr>
        <a:xfrm>
          <a:off x="13512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60" name="楕円 459"/>
        <xdr:cNvSpPr/>
      </xdr:nvSpPr>
      <xdr:spPr>
        <a:xfrm>
          <a:off x="12954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20845</xdr:rowOff>
    </xdr:from>
    <xdr:ext cx="762000" cy="259045"/>
    <xdr:sp macro="" textlink="">
      <xdr:nvSpPr>
        <xdr:cNvPr id="461" name="テキスト ボックス 460"/>
        <xdr:cNvSpPr txBox="1"/>
      </xdr:nvSpPr>
      <xdr:spPr>
        <a:xfrm>
          <a:off x="12623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和歌山県橋本市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108712</xdr:rowOff>
    </xdr:from>
    <xdr:to>
      <xdr:col>29</xdr:col>
      <xdr:colOff>127000</xdr:colOff>
      <xdr:row>19</xdr:row>
      <xdr:rowOff>60077</xdr:rowOff>
    </xdr:to>
    <xdr:cxnSp macro="">
      <xdr:nvCxnSpPr>
        <xdr:cNvPr id="45" name="直線コネクタ 44"/>
        <xdr:cNvCxnSpPr/>
      </xdr:nvCxnSpPr>
      <xdr:spPr bwMode="auto">
        <a:xfrm flipV="1">
          <a:off x="5651500" y="2213737"/>
          <a:ext cx="0" cy="1151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32154</xdr:rowOff>
    </xdr:from>
    <xdr:ext cx="762000" cy="259045"/>
    <xdr:sp macro="" textlink="">
      <xdr:nvSpPr>
        <xdr:cNvPr id="46" name="人口1人当たり決算額の推移最小値テキスト130"/>
        <xdr:cNvSpPr txBox="1"/>
      </xdr:nvSpPr>
      <xdr:spPr>
        <a:xfrm>
          <a:off x="5740400" y="33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60077</xdr:rowOff>
    </xdr:from>
    <xdr:to>
      <xdr:col>30</xdr:col>
      <xdr:colOff>25400</xdr:colOff>
      <xdr:row>19</xdr:row>
      <xdr:rowOff>60077</xdr:rowOff>
    </xdr:to>
    <xdr:cxnSp macro="">
      <xdr:nvCxnSpPr>
        <xdr:cNvPr id="47" name="直線コネクタ 46"/>
        <xdr:cNvCxnSpPr/>
      </xdr:nvCxnSpPr>
      <xdr:spPr bwMode="auto">
        <a:xfrm>
          <a:off x="5562600" y="336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23639</xdr:rowOff>
    </xdr:from>
    <xdr:ext cx="762000" cy="259045"/>
    <xdr:sp macro="" textlink="">
      <xdr:nvSpPr>
        <xdr:cNvPr id="48" name="人口1人当たり決算額の推移最大値テキスト130"/>
        <xdr:cNvSpPr txBox="1"/>
      </xdr:nvSpPr>
      <xdr:spPr>
        <a:xfrm>
          <a:off x="5740400" y="19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108712</xdr:rowOff>
    </xdr:from>
    <xdr:to>
      <xdr:col>30</xdr:col>
      <xdr:colOff>25400</xdr:colOff>
      <xdr:row>12</xdr:row>
      <xdr:rowOff>108712</xdr:rowOff>
    </xdr:to>
    <xdr:cxnSp macro="">
      <xdr:nvCxnSpPr>
        <xdr:cNvPr id="49" name="直線コネクタ 48"/>
        <xdr:cNvCxnSpPr/>
      </xdr:nvCxnSpPr>
      <xdr:spPr bwMode="auto">
        <a:xfrm>
          <a:off x="5562600" y="221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97873</xdr:rowOff>
    </xdr:from>
    <xdr:to>
      <xdr:col>29</xdr:col>
      <xdr:colOff>127000</xdr:colOff>
      <xdr:row>16</xdr:row>
      <xdr:rowOff>107550</xdr:rowOff>
    </xdr:to>
    <xdr:cxnSp macro="">
      <xdr:nvCxnSpPr>
        <xdr:cNvPr id="50" name="直線コネクタ 49"/>
        <xdr:cNvCxnSpPr/>
      </xdr:nvCxnSpPr>
      <xdr:spPr bwMode="auto">
        <a:xfrm>
          <a:off x="5003800" y="2888698"/>
          <a:ext cx="647700" cy="9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126534</xdr:rowOff>
    </xdr:from>
    <xdr:ext cx="762000" cy="259045"/>
    <xdr:sp macro="" textlink="">
      <xdr:nvSpPr>
        <xdr:cNvPr id="51" name="人口1人当たり決算額の推移平均値テキスト130"/>
        <xdr:cNvSpPr txBox="1"/>
      </xdr:nvSpPr>
      <xdr:spPr>
        <a:xfrm>
          <a:off x="5740400" y="2917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154457</xdr:rowOff>
    </xdr:from>
    <xdr:to>
      <xdr:col>29</xdr:col>
      <xdr:colOff>177800</xdr:colOff>
      <xdr:row>17</xdr:row>
      <xdr:rowOff>84607</xdr:rowOff>
    </xdr:to>
    <xdr:sp macro="" textlink="">
      <xdr:nvSpPr>
        <xdr:cNvPr id="52" name="フローチャート: 判断 51"/>
        <xdr:cNvSpPr/>
      </xdr:nvSpPr>
      <xdr:spPr bwMode="auto">
        <a:xfrm>
          <a:off x="56007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97339</xdr:rowOff>
    </xdr:from>
    <xdr:to>
      <xdr:col>26</xdr:col>
      <xdr:colOff>50800</xdr:colOff>
      <xdr:row>16</xdr:row>
      <xdr:rowOff>97873</xdr:rowOff>
    </xdr:to>
    <xdr:cxnSp macro="">
      <xdr:nvCxnSpPr>
        <xdr:cNvPr id="53" name="直線コネクタ 52"/>
        <xdr:cNvCxnSpPr/>
      </xdr:nvCxnSpPr>
      <xdr:spPr bwMode="auto">
        <a:xfrm>
          <a:off x="4305300" y="2888164"/>
          <a:ext cx="698500" cy="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1181</xdr:rowOff>
    </xdr:from>
    <xdr:to>
      <xdr:col>26</xdr:col>
      <xdr:colOff>101600</xdr:colOff>
      <xdr:row>17</xdr:row>
      <xdr:rowOff>102781</xdr:rowOff>
    </xdr:to>
    <xdr:sp macro="" textlink="">
      <xdr:nvSpPr>
        <xdr:cNvPr id="54" name="フローチャート: 判断 53"/>
        <xdr:cNvSpPr/>
      </xdr:nvSpPr>
      <xdr:spPr bwMode="auto">
        <a:xfrm>
          <a:off x="49530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87558</xdr:rowOff>
    </xdr:from>
    <xdr:ext cx="736600" cy="259045"/>
    <xdr:sp macro="" textlink="">
      <xdr:nvSpPr>
        <xdr:cNvPr id="55" name="テキスト ボックス 54"/>
        <xdr:cNvSpPr txBox="1"/>
      </xdr:nvSpPr>
      <xdr:spPr>
        <a:xfrm>
          <a:off x="4622800" y="3049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87433</xdr:rowOff>
    </xdr:from>
    <xdr:to>
      <xdr:col>22</xdr:col>
      <xdr:colOff>114300</xdr:colOff>
      <xdr:row>16</xdr:row>
      <xdr:rowOff>97339</xdr:rowOff>
    </xdr:to>
    <xdr:cxnSp macro="">
      <xdr:nvCxnSpPr>
        <xdr:cNvPr id="56" name="直線コネクタ 55"/>
        <xdr:cNvCxnSpPr/>
      </xdr:nvCxnSpPr>
      <xdr:spPr bwMode="auto">
        <a:xfrm>
          <a:off x="3606800" y="2878258"/>
          <a:ext cx="698500" cy="9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11373</xdr:rowOff>
    </xdr:from>
    <xdr:to>
      <xdr:col>22</xdr:col>
      <xdr:colOff>165100</xdr:colOff>
      <xdr:row>17</xdr:row>
      <xdr:rowOff>112973</xdr:rowOff>
    </xdr:to>
    <xdr:sp macro="" textlink="">
      <xdr:nvSpPr>
        <xdr:cNvPr id="57" name="フローチャート: 判断 56"/>
        <xdr:cNvSpPr/>
      </xdr:nvSpPr>
      <xdr:spPr bwMode="auto">
        <a:xfrm>
          <a:off x="42545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97750</xdr:rowOff>
    </xdr:from>
    <xdr:ext cx="762000" cy="259045"/>
    <xdr:sp macro="" textlink="">
      <xdr:nvSpPr>
        <xdr:cNvPr id="58" name="テキスト ボックス 57"/>
        <xdr:cNvSpPr txBox="1"/>
      </xdr:nvSpPr>
      <xdr:spPr>
        <a:xfrm>
          <a:off x="3924300" y="306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134391</xdr:rowOff>
    </xdr:from>
    <xdr:to>
      <xdr:col>18</xdr:col>
      <xdr:colOff>177800</xdr:colOff>
      <xdr:row>16</xdr:row>
      <xdr:rowOff>87433</xdr:rowOff>
    </xdr:to>
    <xdr:cxnSp macro="">
      <xdr:nvCxnSpPr>
        <xdr:cNvPr id="59" name="直線コネクタ 58"/>
        <xdr:cNvCxnSpPr/>
      </xdr:nvCxnSpPr>
      <xdr:spPr bwMode="auto">
        <a:xfrm>
          <a:off x="2908300" y="2753766"/>
          <a:ext cx="698500" cy="124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18383</xdr:rowOff>
    </xdr:from>
    <xdr:to>
      <xdr:col>19</xdr:col>
      <xdr:colOff>38100</xdr:colOff>
      <xdr:row>17</xdr:row>
      <xdr:rowOff>119983</xdr:rowOff>
    </xdr:to>
    <xdr:sp macro="" textlink="">
      <xdr:nvSpPr>
        <xdr:cNvPr id="60" name="フローチャート: 判断 59"/>
        <xdr:cNvSpPr/>
      </xdr:nvSpPr>
      <xdr:spPr bwMode="auto">
        <a:xfrm>
          <a:off x="3556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104760</xdr:rowOff>
    </xdr:from>
    <xdr:ext cx="762000" cy="259045"/>
    <xdr:sp macro="" textlink="">
      <xdr:nvSpPr>
        <xdr:cNvPr id="61" name="テキスト ボックス 60"/>
        <xdr:cNvSpPr txBox="1"/>
      </xdr:nvSpPr>
      <xdr:spPr>
        <a:xfrm>
          <a:off x="32258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25089</xdr:rowOff>
    </xdr:from>
    <xdr:to>
      <xdr:col>15</xdr:col>
      <xdr:colOff>101600</xdr:colOff>
      <xdr:row>17</xdr:row>
      <xdr:rowOff>126689</xdr:rowOff>
    </xdr:to>
    <xdr:sp macro="" textlink="">
      <xdr:nvSpPr>
        <xdr:cNvPr id="62" name="フローチャート: 判断 61"/>
        <xdr:cNvSpPr/>
      </xdr:nvSpPr>
      <xdr:spPr bwMode="auto">
        <a:xfrm>
          <a:off x="2857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111466</xdr:rowOff>
    </xdr:from>
    <xdr:ext cx="762000" cy="259045"/>
    <xdr:sp macro="" textlink="">
      <xdr:nvSpPr>
        <xdr:cNvPr id="63" name="テキスト ボックス 62"/>
        <xdr:cNvSpPr txBox="1"/>
      </xdr:nvSpPr>
      <xdr:spPr>
        <a:xfrm>
          <a:off x="2527300" y="307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56750</xdr:rowOff>
    </xdr:from>
    <xdr:to>
      <xdr:col>29</xdr:col>
      <xdr:colOff>177800</xdr:colOff>
      <xdr:row>16</xdr:row>
      <xdr:rowOff>158350</xdr:rowOff>
    </xdr:to>
    <xdr:sp macro="" textlink="">
      <xdr:nvSpPr>
        <xdr:cNvPr id="69" name="楕円 68"/>
        <xdr:cNvSpPr/>
      </xdr:nvSpPr>
      <xdr:spPr bwMode="auto">
        <a:xfrm>
          <a:off x="5600700" y="2847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73277</xdr:rowOff>
    </xdr:from>
    <xdr:ext cx="762000" cy="259045"/>
    <xdr:sp macro="" textlink="">
      <xdr:nvSpPr>
        <xdr:cNvPr id="70" name="人口1人当たり決算額の推移該当値テキスト130"/>
        <xdr:cNvSpPr txBox="1"/>
      </xdr:nvSpPr>
      <xdr:spPr>
        <a:xfrm>
          <a:off x="5740400" y="2692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47073</xdr:rowOff>
    </xdr:from>
    <xdr:to>
      <xdr:col>26</xdr:col>
      <xdr:colOff>101600</xdr:colOff>
      <xdr:row>16</xdr:row>
      <xdr:rowOff>148673</xdr:rowOff>
    </xdr:to>
    <xdr:sp macro="" textlink="">
      <xdr:nvSpPr>
        <xdr:cNvPr id="71" name="楕円 70"/>
        <xdr:cNvSpPr/>
      </xdr:nvSpPr>
      <xdr:spPr bwMode="auto">
        <a:xfrm>
          <a:off x="4953000" y="2837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158850</xdr:rowOff>
    </xdr:from>
    <xdr:ext cx="736600" cy="259045"/>
    <xdr:sp macro="" textlink="">
      <xdr:nvSpPr>
        <xdr:cNvPr id="72" name="テキスト ボックス 71"/>
        <xdr:cNvSpPr txBox="1"/>
      </xdr:nvSpPr>
      <xdr:spPr>
        <a:xfrm>
          <a:off x="4622800" y="2606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46539</xdr:rowOff>
    </xdr:from>
    <xdr:to>
      <xdr:col>22</xdr:col>
      <xdr:colOff>165100</xdr:colOff>
      <xdr:row>16</xdr:row>
      <xdr:rowOff>148139</xdr:rowOff>
    </xdr:to>
    <xdr:sp macro="" textlink="">
      <xdr:nvSpPr>
        <xdr:cNvPr id="73" name="楕円 72"/>
        <xdr:cNvSpPr/>
      </xdr:nvSpPr>
      <xdr:spPr bwMode="auto">
        <a:xfrm>
          <a:off x="4254500" y="2837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158316</xdr:rowOff>
    </xdr:from>
    <xdr:ext cx="762000" cy="259045"/>
    <xdr:sp macro="" textlink="">
      <xdr:nvSpPr>
        <xdr:cNvPr id="74" name="テキスト ボックス 73"/>
        <xdr:cNvSpPr txBox="1"/>
      </xdr:nvSpPr>
      <xdr:spPr>
        <a:xfrm>
          <a:off x="3924300" y="260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36633</xdr:rowOff>
    </xdr:from>
    <xdr:to>
      <xdr:col>19</xdr:col>
      <xdr:colOff>38100</xdr:colOff>
      <xdr:row>16</xdr:row>
      <xdr:rowOff>138233</xdr:rowOff>
    </xdr:to>
    <xdr:sp macro="" textlink="">
      <xdr:nvSpPr>
        <xdr:cNvPr id="75" name="楕円 74"/>
        <xdr:cNvSpPr/>
      </xdr:nvSpPr>
      <xdr:spPr bwMode="auto">
        <a:xfrm>
          <a:off x="3556000" y="2827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148410</xdr:rowOff>
    </xdr:from>
    <xdr:ext cx="762000" cy="259045"/>
    <xdr:sp macro="" textlink="">
      <xdr:nvSpPr>
        <xdr:cNvPr id="76" name="テキスト ボックス 75"/>
        <xdr:cNvSpPr txBox="1"/>
      </xdr:nvSpPr>
      <xdr:spPr>
        <a:xfrm>
          <a:off x="3225800" y="2596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83591</xdr:rowOff>
    </xdr:from>
    <xdr:to>
      <xdr:col>15</xdr:col>
      <xdr:colOff>101600</xdr:colOff>
      <xdr:row>16</xdr:row>
      <xdr:rowOff>13741</xdr:rowOff>
    </xdr:to>
    <xdr:sp macro="" textlink="">
      <xdr:nvSpPr>
        <xdr:cNvPr id="77" name="楕円 76"/>
        <xdr:cNvSpPr/>
      </xdr:nvSpPr>
      <xdr:spPr bwMode="auto">
        <a:xfrm>
          <a:off x="2857500" y="2702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23918</xdr:rowOff>
    </xdr:from>
    <xdr:ext cx="762000" cy="259045"/>
    <xdr:sp macro="" textlink="">
      <xdr:nvSpPr>
        <xdr:cNvPr id="78" name="テキスト ボックス 77"/>
        <xdr:cNvSpPr txBox="1"/>
      </xdr:nvSpPr>
      <xdr:spPr>
        <a:xfrm>
          <a:off x="2527300" y="24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31445</xdr:rowOff>
    </xdr:from>
    <xdr:to>
      <xdr:col>29</xdr:col>
      <xdr:colOff>127000</xdr:colOff>
      <xdr:row>38</xdr:row>
      <xdr:rowOff>17207</xdr:rowOff>
    </xdr:to>
    <xdr:cxnSp macro="">
      <xdr:nvCxnSpPr>
        <xdr:cNvPr id="108" name="直線コネクタ 107"/>
        <xdr:cNvCxnSpPr/>
      </xdr:nvCxnSpPr>
      <xdr:spPr bwMode="auto">
        <a:xfrm flipV="1">
          <a:off x="5651500" y="5955995"/>
          <a:ext cx="0" cy="1528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332184</xdr:rowOff>
    </xdr:from>
    <xdr:ext cx="762000" cy="259045"/>
    <xdr:sp macro="" textlink="">
      <xdr:nvSpPr>
        <xdr:cNvPr id="109" name="人口1人当たり決算額の推移最小値テキスト445"/>
        <xdr:cNvSpPr txBox="1"/>
      </xdr:nvSpPr>
      <xdr:spPr>
        <a:xfrm>
          <a:off x="5740400" y="745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17207</xdr:rowOff>
    </xdr:from>
    <xdr:to>
      <xdr:col>30</xdr:col>
      <xdr:colOff>25400</xdr:colOff>
      <xdr:row>38</xdr:row>
      <xdr:rowOff>17207</xdr:rowOff>
    </xdr:to>
    <xdr:cxnSp macro="">
      <xdr:nvCxnSpPr>
        <xdr:cNvPr id="110" name="直線コネクタ 109"/>
        <xdr:cNvCxnSpPr/>
      </xdr:nvCxnSpPr>
      <xdr:spPr bwMode="auto">
        <a:xfrm>
          <a:off x="5562600" y="7484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289272</xdr:rowOff>
    </xdr:from>
    <xdr:ext cx="762000" cy="259045"/>
    <xdr:sp macro="" textlink="">
      <xdr:nvSpPr>
        <xdr:cNvPr id="111" name="人口1人当たり決算額の推移最大値テキスト445"/>
        <xdr:cNvSpPr txBox="1"/>
      </xdr:nvSpPr>
      <xdr:spPr>
        <a:xfrm>
          <a:off x="5740400" y="569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31445</xdr:rowOff>
    </xdr:from>
    <xdr:to>
      <xdr:col>30</xdr:col>
      <xdr:colOff>25400</xdr:colOff>
      <xdr:row>33</xdr:row>
      <xdr:rowOff>31445</xdr:rowOff>
    </xdr:to>
    <xdr:cxnSp macro="">
      <xdr:nvCxnSpPr>
        <xdr:cNvPr id="112" name="直線コネクタ 111"/>
        <xdr:cNvCxnSpPr/>
      </xdr:nvCxnSpPr>
      <xdr:spPr bwMode="auto">
        <a:xfrm>
          <a:off x="5562600" y="5955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74553</xdr:rowOff>
    </xdr:from>
    <xdr:to>
      <xdr:col>29</xdr:col>
      <xdr:colOff>127000</xdr:colOff>
      <xdr:row>34</xdr:row>
      <xdr:rowOff>135295</xdr:rowOff>
    </xdr:to>
    <xdr:cxnSp macro="">
      <xdr:nvCxnSpPr>
        <xdr:cNvPr id="113" name="直線コネクタ 112"/>
        <xdr:cNvCxnSpPr/>
      </xdr:nvCxnSpPr>
      <xdr:spPr bwMode="auto">
        <a:xfrm flipV="1">
          <a:off x="5003800" y="6342003"/>
          <a:ext cx="647700" cy="60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220446</xdr:rowOff>
    </xdr:from>
    <xdr:ext cx="762000" cy="259045"/>
    <xdr:sp macro="" textlink="">
      <xdr:nvSpPr>
        <xdr:cNvPr id="114" name="人口1人当たり決算額の推移平均値テキスト445"/>
        <xdr:cNvSpPr txBox="1"/>
      </xdr:nvSpPr>
      <xdr:spPr>
        <a:xfrm>
          <a:off x="5740400" y="68307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248369</xdr:rowOff>
    </xdr:from>
    <xdr:to>
      <xdr:col>29</xdr:col>
      <xdr:colOff>177800</xdr:colOff>
      <xdr:row>36</xdr:row>
      <xdr:rowOff>7069</xdr:rowOff>
    </xdr:to>
    <xdr:sp macro="" textlink="">
      <xdr:nvSpPr>
        <xdr:cNvPr id="115" name="フローチャート: 判断 114"/>
        <xdr:cNvSpPr/>
      </xdr:nvSpPr>
      <xdr:spPr bwMode="auto">
        <a:xfrm>
          <a:off x="56007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53783</xdr:rowOff>
    </xdr:from>
    <xdr:to>
      <xdr:col>26</xdr:col>
      <xdr:colOff>50800</xdr:colOff>
      <xdr:row>34</xdr:row>
      <xdr:rowOff>135295</xdr:rowOff>
    </xdr:to>
    <xdr:cxnSp macro="">
      <xdr:nvCxnSpPr>
        <xdr:cNvPr id="116" name="直線コネクタ 115"/>
        <xdr:cNvCxnSpPr/>
      </xdr:nvCxnSpPr>
      <xdr:spPr bwMode="auto">
        <a:xfrm>
          <a:off x="4305300" y="6321233"/>
          <a:ext cx="698500" cy="81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253136</xdr:rowOff>
    </xdr:from>
    <xdr:to>
      <xdr:col>26</xdr:col>
      <xdr:colOff>101600</xdr:colOff>
      <xdr:row>36</xdr:row>
      <xdr:rowOff>11836</xdr:rowOff>
    </xdr:to>
    <xdr:sp macro="" textlink="">
      <xdr:nvSpPr>
        <xdr:cNvPr id="117" name="フローチャート: 判断 116"/>
        <xdr:cNvSpPr/>
      </xdr:nvSpPr>
      <xdr:spPr bwMode="auto">
        <a:xfrm>
          <a:off x="4953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339513</xdr:rowOff>
    </xdr:from>
    <xdr:ext cx="736600" cy="259045"/>
    <xdr:sp macro="" textlink="">
      <xdr:nvSpPr>
        <xdr:cNvPr id="118" name="テキスト ボックス 117"/>
        <xdr:cNvSpPr txBox="1"/>
      </xdr:nvSpPr>
      <xdr:spPr>
        <a:xfrm>
          <a:off x="4622800" y="6949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53783</xdr:rowOff>
    </xdr:from>
    <xdr:to>
      <xdr:col>22</xdr:col>
      <xdr:colOff>114300</xdr:colOff>
      <xdr:row>34</xdr:row>
      <xdr:rowOff>188820</xdr:rowOff>
    </xdr:to>
    <xdr:cxnSp macro="">
      <xdr:nvCxnSpPr>
        <xdr:cNvPr id="119" name="直線コネクタ 118"/>
        <xdr:cNvCxnSpPr/>
      </xdr:nvCxnSpPr>
      <xdr:spPr bwMode="auto">
        <a:xfrm flipV="1">
          <a:off x="3606800" y="6321233"/>
          <a:ext cx="698500" cy="135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234391</xdr:rowOff>
    </xdr:from>
    <xdr:to>
      <xdr:col>22</xdr:col>
      <xdr:colOff>165100</xdr:colOff>
      <xdr:row>35</xdr:row>
      <xdr:rowOff>335991</xdr:rowOff>
    </xdr:to>
    <xdr:sp macro="" textlink="">
      <xdr:nvSpPr>
        <xdr:cNvPr id="120" name="フローチャート: 判断 119"/>
        <xdr:cNvSpPr/>
      </xdr:nvSpPr>
      <xdr:spPr bwMode="auto">
        <a:xfrm>
          <a:off x="4254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320768</xdr:rowOff>
    </xdr:from>
    <xdr:ext cx="762000" cy="259045"/>
    <xdr:sp macro="" textlink="">
      <xdr:nvSpPr>
        <xdr:cNvPr id="121" name="テキスト ボックス 120"/>
        <xdr:cNvSpPr txBox="1"/>
      </xdr:nvSpPr>
      <xdr:spPr>
        <a:xfrm>
          <a:off x="39243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188820</xdr:rowOff>
    </xdr:from>
    <xdr:to>
      <xdr:col>18</xdr:col>
      <xdr:colOff>177800</xdr:colOff>
      <xdr:row>34</xdr:row>
      <xdr:rowOff>206226</xdr:rowOff>
    </xdr:to>
    <xdr:cxnSp macro="">
      <xdr:nvCxnSpPr>
        <xdr:cNvPr id="122" name="直線コネクタ 121"/>
        <xdr:cNvCxnSpPr/>
      </xdr:nvCxnSpPr>
      <xdr:spPr bwMode="auto">
        <a:xfrm flipV="1">
          <a:off x="2908300" y="6456270"/>
          <a:ext cx="698500" cy="17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214209</xdr:rowOff>
    </xdr:from>
    <xdr:to>
      <xdr:col>19</xdr:col>
      <xdr:colOff>38100</xdr:colOff>
      <xdr:row>35</xdr:row>
      <xdr:rowOff>315809</xdr:rowOff>
    </xdr:to>
    <xdr:sp macro="" textlink="">
      <xdr:nvSpPr>
        <xdr:cNvPr id="123" name="フローチャート: 判断 122"/>
        <xdr:cNvSpPr/>
      </xdr:nvSpPr>
      <xdr:spPr bwMode="auto">
        <a:xfrm>
          <a:off x="3556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300586</xdr:rowOff>
    </xdr:from>
    <xdr:ext cx="762000" cy="259045"/>
    <xdr:sp macro="" textlink="">
      <xdr:nvSpPr>
        <xdr:cNvPr id="124" name="テキスト ボックス 123"/>
        <xdr:cNvSpPr txBox="1"/>
      </xdr:nvSpPr>
      <xdr:spPr>
        <a:xfrm>
          <a:off x="32258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227174</xdr:rowOff>
    </xdr:from>
    <xdr:to>
      <xdr:col>15</xdr:col>
      <xdr:colOff>101600</xdr:colOff>
      <xdr:row>35</xdr:row>
      <xdr:rowOff>328774</xdr:rowOff>
    </xdr:to>
    <xdr:sp macro="" textlink="">
      <xdr:nvSpPr>
        <xdr:cNvPr id="125" name="フローチャート: 判断 124"/>
        <xdr:cNvSpPr/>
      </xdr:nvSpPr>
      <xdr:spPr bwMode="auto">
        <a:xfrm>
          <a:off x="2857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313551</xdr:rowOff>
    </xdr:from>
    <xdr:ext cx="762000" cy="259045"/>
    <xdr:sp macro="" textlink="">
      <xdr:nvSpPr>
        <xdr:cNvPr id="126" name="テキスト ボックス 125"/>
        <xdr:cNvSpPr txBox="1"/>
      </xdr:nvSpPr>
      <xdr:spPr>
        <a:xfrm>
          <a:off x="2527300" y="69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23753</xdr:rowOff>
    </xdr:from>
    <xdr:to>
      <xdr:col>29</xdr:col>
      <xdr:colOff>177800</xdr:colOff>
      <xdr:row>34</xdr:row>
      <xdr:rowOff>125353</xdr:rowOff>
    </xdr:to>
    <xdr:sp macro="" textlink="">
      <xdr:nvSpPr>
        <xdr:cNvPr id="132" name="楕円 131"/>
        <xdr:cNvSpPr/>
      </xdr:nvSpPr>
      <xdr:spPr bwMode="auto">
        <a:xfrm>
          <a:off x="5600700" y="6291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211730</xdr:rowOff>
    </xdr:from>
    <xdr:ext cx="762000" cy="259045"/>
    <xdr:sp macro="" textlink="">
      <xdr:nvSpPr>
        <xdr:cNvPr id="133" name="人口1人当たり決算額の推移該当値テキスト445"/>
        <xdr:cNvSpPr txBox="1"/>
      </xdr:nvSpPr>
      <xdr:spPr>
        <a:xfrm>
          <a:off x="5740400" y="6136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84495</xdr:rowOff>
    </xdr:from>
    <xdr:to>
      <xdr:col>26</xdr:col>
      <xdr:colOff>101600</xdr:colOff>
      <xdr:row>34</xdr:row>
      <xdr:rowOff>186095</xdr:rowOff>
    </xdr:to>
    <xdr:sp macro="" textlink="">
      <xdr:nvSpPr>
        <xdr:cNvPr id="134" name="楕円 133"/>
        <xdr:cNvSpPr/>
      </xdr:nvSpPr>
      <xdr:spPr bwMode="auto">
        <a:xfrm>
          <a:off x="4953000" y="6351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196272</xdr:rowOff>
    </xdr:from>
    <xdr:ext cx="736600" cy="259045"/>
    <xdr:sp macro="" textlink="">
      <xdr:nvSpPr>
        <xdr:cNvPr id="135" name="テキスト ボックス 134"/>
        <xdr:cNvSpPr txBox="1"/>
      </xdr:nvSpPr>
      <xdr:spPr>
        <a:xfrm>
          <a:off x="4622800" y="6120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2983</xdr:rowOff>
    </xdr:from>
    <xdr:to>
      <xdr:col>22</xdr:col>
      <xdr:colOff>165100</xdr:colOff>
      <xdr:row>34</xdr:row>
      <xdr:rowOff>104583</xdr:rowOff>
    </xdr:to>
    <xdr:sp macro="" textlink="">
      <xdr:nvSpPr>
        <xdr:cNvPr id="136" name="楕円 135"/>
        <xdr:cNvSpPr/>
      </xdr:nvSpPr>
      <xdr:spPr bwMode="auto">
        <a:xfrm>
          <a:off x="4254500" y="6270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114760</xdr:rowOff>
    </xdr:from>
    <xdr:ext cx="762000" cy="259045"/>
    <xdr:sp macro="" textlink="">
      <xdr:nvSpPr>
        <xdr:cNvPr id="137" name="テキスト ボックス 136"/>
        <xdr:cNvSpPr txBox="1"/>
      </xdr:nvSpPr>
      <xdr:spPr>
        <a:xfrm>
          <a:off x="3924300" y="603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138020</xdr:rowOff>
    </xdr:from>
    <xdr:to>
      <xdr:col>19</xdr:col>
      <xdr:colOff>38100</xdr:colOff>
      <xdr:row>34</xdr:row>
      <xdr:rowOff>239619</xdr:rowOff>
    </xdr:to>
    <xdr:sp macro="" textlink="">
      <xdr:nvSpPr>
        <xdr:cNvPr id="138" name="楕円 137"/>
        <xdr:cNvSpPr/>
      </xdr:nvSpPr>
      <xdr:spPr bwMode="auto">
        <a:xfrm>
          <a:off x="3556000" y="6405470"/>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249797</xdr:rowOff>
    </xdr:from>
    <xdr:ext cx="762000" cy="259045"/>
    <xdr:sp macro="" textlink="">
      <xdr:nvSpPr>
        <xdr:cNvPr id="139" name="テキスト ボックス 138"/>
        <xdr:cNvSpPr txBox="1"/>
      </xdr:nvSpPr>
      <xdr:spPr>
        <a:xfrm>
          <a:off x="3225800" y="617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155426</xdr:rowOff>
    </xdr:from>
    <xdr:to>
      <xdr:col>15</xdr:col>
      <xdr:colOff>101600</xdr:colOff>
      <xdr:row>34</xdr:row>
      <xdr:rowOff>257026</xdr:rowOff>
    </xdr:to>
    <xdr:sp macro="" textlink="">
      <xdr:nvSpPr>
        <xdr:cNvPr id="140" name="楕円 139"/>
        <xdr:cNvSpPr/>
      </xdr:nvSpPr>
      <xdr:spPr bwMode="auto">
        <a:xfrm>
          <a:off x="2857500" y="6422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267203</xdr:rowOff>
    </xdr:from>
    <xdr:ext cx="762000" cy="259045"/>
    <xdr:sp macro="" textlink="">
      <xdr:nvSpPr>
        <xdr:cNvPr id="141" name="テキスト ボックス 140"/>
        <xdr:cNvSpPr txBox="1"/>
      </xdr:nvSpPr>
      <xdr:spPr>
        <a:xfrm>
          <a:off x="2527300" y="619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和歌山県橋本市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62,376
62,024
130.55
26,517,446
26,008,874
466,080
16,163,868
31,255,051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101.1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85103</xdr:rowOff>
    </xdr:from>
    <xdr:to>
      <xdr:col>24</xdr:col>
      <xdr:colOff>62865</xdr:colOff>
      <xdr:row>39</xdr:row>
      <xdr:rowOff>90075</xdr:rowOff>
    </xdr:to>
    <xdr:cxnSp macro="">
      <xdr:nvCxnSpPr>
        <xdr:cNvPr id="56" name="直線コネクタ 55"/>
        <xdr:cNvCxnSpPr/>
      </xdr:nvCxnSpPr>
      <xdr:spPr>
        <a:xfrm flipV="1">
          <a:off x="4633595" y="5400053"/>
          <a:ext cx="1270" cy="137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93902</xdr:rowOff>
    </xdr:from>
    <xdr:ext cx="534377" cy="259045"/>
    <xdr:sp macro="" textlink="">
      <xdr:nvSpPr>
        <xdr:cNvPr id="57" name="人件費最小値テキスト"/>
        <xdr:cNvSpPr txBox="1"/>
      </xdr:nvSpPr>
      <xdr:spPr>
        <a:xfrm>
          <a:off x="4686300"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90075</xdr:rowOff>
    </xdr:from>
    <xdr:to>
      <xdr:col>24</xdr:col>
      <xdr:colOff>152400</xdr:colOff>
      <xdr:row>39</xdr:row>
      <xdr:rowOff>90075</xdr:rowOff>
    </xdr:to>
    <xdr:cxnSp macro="">
      <xdr:nvCxnSpPr>
        <xdr:cNvPr id="58" name="直線コネクタ 57"/>
        <xdr:cNvCxnSpPr/>
      </xdr:nvCxnSpPr>
      <xdr:spPr>
        <a:xfrm>
          <a:off x="4546600" y="677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31780</xdr:rowOff>
    </xdr:from>
    <xdr:ext cx="599010" cy="259045"/>
    <xdr:sp macro="" textlink="">
      <xdr:nvSpPr>
        <xdr:cNvPr id="59" name="人件費最大値テキスト"/>
        <xdr:cNvSpPr txBox="1"/>
      </xdr:nvSpPr>
      <xdr:spPr>
        <a:xfrm>
          <a:off x="4686300" y="51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85103</xdr:rowOff>
    </xdr:from>
    <xdr:to>
      <xdr:col>24</xdr:col>
      <xdr:colOff>152400</xdr:colOff>
      <xdr:row>31</xdr:row>
      <xdr:rowOff>85103</xdr:rowOff>
    </xdr:to>
    <xdr:cxnSp macro="">
      <xdr:nvCxnSpPr>
        <xdr:cNvPr id="60" name="直線コネクタ 59"/>
        <xdr:cNvCxnSpPr/>
      </xdr:nvCxnSpPr>
      <xdr:spPr>
        <a:xfrm>
          <a:off x="4546600" y="540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74187</xdr:rowOff>
    </xdr:from>
    <xdr:to>
      <xdr:col>24</xdr:col>
      <xdr:colOff>63500</xdr:colOff>
      <xdr:row>36</xdr:row>
      <xdr:rowOff>132880</xdr:rowOff>
    </xdr:to>
    <xdr:cxnSp macro="">
      <xdr:nvCxnSpPr>
        <xdr:cNvPr id="61" name="直線コネクタ 60"/>
        <xdr:cNvCxnSpPr/>
      </xdr:nvCxnSpPr>
      <xdr:spPr>
        <a:xfrm>
          <a:off x="3797300" y="6246387"/>
          <a:ext cx="838200" cy="5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148213</xdr:rowOff>
    </xdr:from>
    <xdr:ext cx="534377" cy="259045"/>
    <xdr:sp macro="" textlink="">
      <xdr:nvSpPr>
        <xdr:cNvPr id="62" name="人件費平均値テキスト"/>
        <xdr:cNvSpPr txBox="1"/>
      </xdr:nvSpPr>
      <xdr:spPr>
        <a:xfrm>
          <a:off x="4686300" y="632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169786</xdr:rowOff>
    </xdr:from>
    <xdr:to>
      <xdr:col>24</xdr:col>
      <xdr:colOff>114300</xdr:colOff>
      <xdr:row>37</xdr:row>
      <xdr:rowOff>99936</xdr:rowOff>
    </xdr:to>
    <xdr:sp macro="" textlink="">
      <xdr:nvSpPr>
        <xdr:cNvPr id="63" name="フローチャート: 判断 62"/>
        <xdr:cNvSpPr/>
      </xdr:nvSpPr>
      <xdr:spPr>
        <a:xfrm>
          <a:off x="45847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74187</xdr:rowOff>
    </xdr:from>
    <xdr:to>
      <xdr:col>19</xdr:col>
      <xdr:colOff>177800</xdr:colOff>
      <xdr:row>36</xdr:row>
      <xdr:rowOff>97523</xdr:rowOff>
    </xdr:to>
    <xdr:cxnSp macro="">
      <xdr:nvCxnSpPr>
        <xdr:cNvPr id="64" name="直線コネクタ 63"/>
        <xdr:cNvCxnSpPr/>
      </xdr:nvCxnSpPr>
      <xdr:spPr>
        <a:xfrm flipV="1">
          <a:off x="2908300" y="6246387"/>
          <a:ext cx="889000" cy="2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9938</xdr:rowOff>
    </xdr:from>
    <xdr:to>
      <xdr:col>20</xdr:col>
      <xdr:colOff>38100</xdr:colOff>
      <xdr:row>37</xdr:row>
      <xdr:rowOff>111538</xdr:rowOff>
    </xdr:to>
    <xdr:sp macro="" textlink="">
      <xdr:nvSpPr>
        <xdr:cNvPr id="65" name="フローチャート: 判断 64"/>
        <xdr:cNvSpPr/>
      </xdr:nvSpPr>
      <xdr:spPr>
        <a:xfrm>
          <a:off x="3746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102665</xdr:rowOff>
    </xdr:from>
    <xdr:ext cx="534377" cy="259045"/>
    <xdr:sp macro="" textlink="">
      <xdr:nvSpPr>
        <xdr:cNvPr id="66" name="テキスト ボックス 65"/>
        <xdr:cNvSpPr txBox="1"/>
      </xdr:nvSpPr>
      <xdr:spPr>
        <a:xfrm>
          <a:off x="3530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34677</xdr:rowOff>
    </xdr:from>
    <xdr:to>
      <xdr:col>15</xdr:col>
      <xdr:colOff>50800</xdr:colOff>
      <xdr:row>36</xdr:row>
      <xdr:rowOff>97523</xdr:rowOff>
    </xdr:to>
    <xdr:cxnSp macro="">
      <xdr:nvCxnSpPr>
        <xdr:cNvPr id="67" name="直線コネクタ 66"/>
        <xdr:cNvCxnSpPr/>
      </xdr:nvCxnSpPr>
      <xdr:spPr>
        <a:xfrm>
          <a:off x="2019300" y="6206877"/>
          <a:ext cx="889000" cy="6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6680</xdr:rowOff>
    </xdr:from>
    <xdr:to>
      <xdr:col>15</xdr:col>
      <xdr:colOff>101600</xdr:colOff>
      <xdr:row>37</xdr:row>
      <xdr:rowOff>108280</xdr:rowOff>
    </xdr:to>
    <xdr:sp macro="" textlink="">
      <xdr:nvSpPr>
        <xdr:cNvPr id="68" name="フローチャート: 判断 67"/>
        <xdr:cNvSpPr/>
      </xdr:nvSpPr>
      <xdr:spPr>
        <a:xfrm>
          <a:off x="2857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99407</xdr:rowOff>
    </xdr:from>
    <xdr:ext cx="534377" cy="259045"/>
    <xdr:sp macro="" textlink="">
      <xdr:nvSpPr>
        <xdr:cNvPr id="69" name="テキスト ボックス 68"/>
        <xdr:cNvSpPr txBox="1"/>
      </xdr:nvSpPr>
      <xdr:spPr>
        <a:xfrm>
          <a:off x="2641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151949</xdr:rowOff>
    </xdr:from>
    <xdr:to>
      <xdr:col>10</xdr:col>
      <xdr:colOff>114300</xdr:colOff>
      <xdr:row>36</xdr:row>
      <xdr:rowOff>34677</xdr:rowOff>
    </xdr:to>
    <xdr:cxnSp macro="">
      <xdr:nvCxnSpPr>
        <xdr:cNvPr id="70" name="直線コネクタ 69"/>
        <xdr:cNvCxnSpPr/>
      </xdr:nvCxnSpPr>
      <xdr:spPr>
        <a:xfrm>
          <a:off x="1130300" y="6152699"/>
          <a:ext cx="889000" cy="5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170567</xdr:rowOff>
    </xdr:from>
    <xdr:to>
      <xdr:col>10</xdr:col>
      <xdr:colOff>165100</xdr:colOff>
      <xdr:row>37</xdr:row>
      <xdr:rowOff>100717</xdr:rowOff>
    </xdr:to>
    <xdr:sp macro="" textlink="">
      <xdr:nvSpPr>
        <xdr:cNvPr id="71" name="フローチャート: 判断 70"/>
        <xdr:cNvSpPr/>
      </xdr:nvSpPr>
      <xdr:spPr>
        <a:xfrm>
          <a:off x="1968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91844</xdr:rowOff>
    </xdr:from>
    <xdr:ext cx="534377" cy="259045"/>
    <xdr:sp macro="" textlink="">
      <xdr:nvSpPr>
        <xdr:cNvPr id="72" name="テキスト ボックス 71"/>
        <xdr:cNvSpPr txBox="1"/>
      </xdr:nvSpPr>
      <xdr:spPr>
        <a:xfrm>
          <a:off x="1752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162966</xdr:rowOff>
    </xdr:from>
    <xdr:to>
      <xdr:col>6</xdr:col>
      <xdr:colOff>38100</xdr:colOff>
      <xdr:row>37</xdr:row>
      <xdr:rowOff>93116</xdr:rowOff>
    </xdr:to>
    <xdr:sp macro="" textlink="">
      <xdr:nvSpPr>
        <xdr:cNvPr id="73" name="フローチャート: 判断 72"/>
        <xdr:cNvSpPr/>
      </xdr:nvSpPr>
      <xdr:spPr>
        <a:xfrm>
          <a:off x="1079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84243</xdr:rowOff>
    </xdr:from>
    <xdr:ext cx="534377" cy="259045"/>
    <xdr:sp macro="" textlink="">
      <xdr:nvSpPr>
        <xdr:cNvPr id="74" name="テキスト ボックス 73"/>
        <xdr:cNvSpPr txBox="1"/>
      </xdr:nvSpPr>
      <xdr:spPr>
        <a:xfrm>
          <a:off x="863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82080</xdr:rowOff>
    </xdr:from>
    <xdr:to>
      <xdr:col>24</xdr:col>
      <xdr:colOff>114300</xdr:colOff>
      <xdr:row>37</xdr:row>
      <xdr:rowOff>12230</xdr:rowOff>
    </xdr:to>
    <xdr:sp macro="" textlink="">
      <xdr:nvSpPr>
        <xdr:cNvPr id="80" name="楕円 79"/>
        <xdr:cNvSpPr/>
      </xdr:nvSpPr>
      <xdr:spPr>
        <a:xfrm>
          <a:off x="4584700" y="625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104957</xdr:rowOff>
    </xdr:from>
    <xdr:ext cx="534377" cy="259045"/>
    <xdr:sp macro="" textlink="">
      <xdr:nvSpPr>
        <xdr:cNvPr id="81" name="人件費該当値テキスト"/>
        <xdr:cNvSpPr txBox="1"/>
      </xdr:nvSpPr>
      <xdr:spPr>
        <a:xfrm>
          <a:off x="4686300" y="610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23387</xdr:rowOff>
    </xdr:from>
    <xdr:to>
      <xdr:col>20</xdr:col>
      <xdr:colOff>38100</xdr:colOff>
      <xdr:row>36</xdr:row>
      <xdr:rowOff>124987</xdr:rowOff>
    </xdr:to>
    <xdr:sp macro="" textlink="">
      <xdr:nvSpPr>
        <xdr:cNvPr id="82" name="楕円 81"/>
        <xdr:cNvSpPr/>
      </xdr:nvSpPr>
      <xdr:spPr>
        <a:xfrm>
          <a:off x="3746500" y="619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141514</xdr:rowOff>
    </xdr:from>
    <xdr:ext cx="534377" cy="259045"/>
    <xdr:sp macro="" textlink="">
      <xdr:nvSpPr>
        <xdr:cNvPr id="83" name="テキスト ボックス 82"/>
        <xdr:cNvSpPr txBox="1"/>
      </xdr:nvSpPr>
      <xdr:spPr>
        <a:xfrm>
          <a:off x="3530111" y="597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46723</xdr:rowOff>
    </xdr:from>
    <xdr:to>
      <xdr:col>15</xdr:col>
      <xdr:colOff>101600</xdr:colOff>
      <xdr:row>36</xdr:row>
      <xdr:rowOff>148323</xdr:rowOff>
    </xdr:to>
    <xdr:sp macro="" textlink="">
      <xdr:nvSpPr>
        <xdr:cNvPr id="84" name="楕円 83"/>
        <xdr:cNvSpPr/>
      </xdr:nvSpPr>
      <xdr:spPr>
        <a:xfrm>
          <a:off x="2857500" y="621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164850</xdr:rowOff>
    </xdr:from>
    <xdr:ext cx="534377" cy="259045"/>
    <xdr:sp macro="" textlink="">
      <xdr:nvSpPr>
        <xdr:cNvPr id="85" name="テキスト ボックス 84"/>
        <xdr:cNvSpPr txBox="1"/>
      </xdr:nvSpPr>
      <xdr:spPr>
        <a:xfrm>
          <a:off x="2641111" y="599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155327</xdr:rowOff>
    </xdr:from>
    <xdr:to>
      <xdr:col>10</xdr:col>
      <xdr:colOff>165100</xdr:colOff>
      <xdr:row>36</xdr:row>
      <xdr:rowOff>85477</xdr:rowOff>
    </xdr:to>
    <xdr:sp macro="" textlink="">
      <xdr:nvSpPr>
        <xdr:cNvPr id="86" name="楕円 85"/>
        <xdr:cNvSpPr/>
      </xdr:nvSpPr>
      <xdr:spPr>
        <a:xfrm>
          <a:off x="1968500" y="615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102004</xdr:rowOff>
    </xdr:from>
    <xdr:ext cx="534377" cy="259045"/>
    <xdr:sp macro="" textlink="">
      <xdr:nvSpPr>
        <xdr:cNvPr id="87" name="テキスト ボックス 86"/>
        <xdr:cNvSpPr txBox="1"/>
      </xdr:nvSpPr>
      <xdr:spPr>
        <a:xfrm>
          <a:off x="1752111" y="593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101149</xdr:rowOff>
    </xdr:from>
    <xdr:to>
      <xdr:col>6</xdr:col>
      <xdr:colOff>38100</xdr:colOff>
      <xdr:row>36</xdr:row>
      <xdr:rowOff>31299</xdr:rowOff>
    </xdr:to>
    <xdr:sp macro="" textlink="">
      <xdr:nvSpPr>
        <xdr:cNvPr id="88" name="楕円 87"/>
        <xdr:cNvSpPr/>
      </xdr:nvSpPr>
      <xdr:spPr>
        <a:xfrm>
          <a:off x="1079500" y="610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47826</xdr:rowOff>
    </xdr:from>
    <xdr:ext cx="534377" cy="259045"/>
    <xdr:sp macro="" textlink="">
      <xdr:nvSpPr>
        <xdr:cNvPr id="89" name="テキスト ボックス 88"/>
        <xdr:cNvSpPr txBox="1"/>
      </xdr:nvSpPr>
      <xdr:spPr>
        <a:xfrm>
          <a:off x="863111" y="587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48</xdr:row>
      <xdr:rowOff>168927</xdr:rowOff>
    </xdr:from>
    <xdr:ext cx="531299" cy="259045"/>
    <xdr:sp macro="" textlink="">
      <xdr:nvSpPr>
        <xdr:cNvPr id="114" name="テキスト ボックス 113"/>
        <xdr:cNvSpPr txBox="1"/>
      </xdr:nvSpPr>
      <xdr:spPr>
        <a:xfrm>
          <a:off x="230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94380</xdr:rowOff>
    </xdr:from>
    <xdr:to>
      <xdr:col>24</xdr:col>
      <xdr:colOff>62865</xdr:colOff>
      <xdr:row>58</xdr:row>
      <xdr:rowOff>129956</xdr:rowOff>
    </xdr:to>
    <xdr:cxnSp macro="">
      <xdr:nvCxnSpPr>
        <xdr:cNvPr id="118" name="直線コネクタ 117"/>
        <xdr:cNvCxnSpPr/>
      </xdr:nvCxnSpPr>
      <xdr:spPr>
        <a:xfrm flipV="1">
          <a:off x="4633595" y="8666880"/>
          <a:ext cx="1270" cy="140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133783</xdr:rowOff>
    </xdr:from>
    <xdr:ext cx="534377" cy="259045"/>
    <xdr:sp macro="" textlink="">
      <xdr:nvSpPr>
        <xdr:cNvPr id="119" name="物件費最小値テキスト"/>
        <xdr:cNvSpPr txBox="1"/>
      </xdr:nvSpPr>
      <xdr:spPr>
        <a:xfrm>
          <a:off x="4686300" y="100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129956</xdr:rowOff>
    </xdr:from>
    <xdr:to>
      <xdr:col>24</xdr:col>
      <xdr:colOff>152400</xdr:colOff>
      <xdr:row>58</xdr:row>
      <xdr:rowOff>129956</xdr:rowOff>
    </xdr:to>
    <xdr:cxnSp macro="">
      <xdr:nvCxnSpPr>
        <xdr:cNvPr id="120" name="直線コネクタ 119"/>
        <xdr:cNvCxnSpPr/>
      </xdr:nvCxnSpPr>
      <xdr:spPr>
        <a:xfrm>
          <a:off x="4546600" y="1007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41057</xdr:rowOff>
    </xdr:from>
    <xdr:ext cx="534377" cy="259045"/>
    <xdr:sp macro="" textlink="">
      <xdr:nvSpPr>
        <xdr:cNvPr id="121" name="物件費最大値テキスト"/>
        <xdr:cNvSpPr txBox="1"/>
      </xdr:nvSpPr>
      <xdr:spPr>
        <a:xfrm>
          <a:off x="4686300" y="84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94380</xdr:rowOff>
    </xdr:from>
    <xdr:to>
      <xdr:col>24</xdr:col>
      <xdr:colOff>152400</xdr:colOff>
      <xdr:row>50</xdr:row>
      <xdr:rowOff>94380</xdr:rowOff>
    </xdr:to>
    <xdr:cxnSp macro="">
      <xdr:nvCxnSpPr>
        <xdr:cNvPr id="122" name="直線コネクタ 121"/>
        <xdr:cNvCxnSpPr/>
      </xdr:nvCxnSpPr>
      <xdr:spPr>
        <a:xfrm>
          <a:off x="4546600" y="86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78063</xdr:rowOff>
    </xdr:from>
    <xdr:to>
      <xdr:col>24</xdr:col>
      <xdr:colOff>63500</xdr:colOff>
      <xdr:row>54</xdr:row>
      <xdr:rowOff>168590</xdr:rowOff>
    </xdr:to>
    <xdr:cxnSp macro="">
      <xdr:nvCxnSpPr>
        <xdr:cNvPr id="123" name="直線コネクタ 122"/>
        <xdr:cNvCxnSpPr/>
      </xdr:nvCxnSpPr>
      <xdr:spPr>
        <a:xfrm>
          <a:off x="3797300" y="9336363"/>
          <a:ext cx="838200" cy="9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54125</xdr:rowOff>
    </xdr:from>
    <xdr:ext cx="534377" cy="259045"/>
    <xdr:sp macro="" textlink="">
      <xdr:nvSpPr>
        <xdr:cNvPr id="124" name="物件費平均値テキスト"/>
        <xdr:cNvSpPr txBox="1"/>
      </xdr:nvSpPr>
      <xdr:spPr>
        <a:xfrm>
          <a:off x="4686300" y="9483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75698</xdr:rowOff>
    </xdr:from>
    <xdr:to>
      <xdr:col>24</xdr:col>
      <xdr:colOff>114300</xdr:colOff>
      <xdr:row>56</xdr:row>
      <xdr:rowOff>5848</xdr:rowOff>
    </xdr:to>
    <xdr:sp macro="" textlink="">
      <xdr:nvSpPr>
        <xdr:cNvPr id="125" name="フローチャート: 判断 124"/>
        <xdr:cNvSpPr/>
      </xdr:nvSpPr>
      <xdr:spPr>
        <a:xfrm>
          <a:off x="4584700" y="950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52518</xdr:rowOff>
    </xdr:from>
    <xdr:to>
      <xdr:col>19</xdr:col>
      <xdr:colOff>177800</xdr:colOff>
      <xdr:row>54</xdr:row>
      <xdr:rowOff>78063</xdr:rowOff>
    </xdr:to>
    <xdr:cxnSp macro="">
      <xdr:nvCxnSpPr>
        <xdr:cNvPr id="126" name="直線コネクタ 125"/>
        <xdr:cNvCxnSpPr/>
      </xdr:nvCxnSpPr>
      <xdr:spPr>
        <a:xfrm>
          <a:off x="2908300" y="9310818"/>
          <a:ext cx="889000" cy="2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161024</xdr:rowOff>
    </xdr:from>
    <xdr:to>
      <xdr:col>20</xdr:col>
      <xdr:colOff>38100</xdr:colOff>
      <xdr:row>56</xdr:row>
      <xdr:rowOff>91174</xdr:rowOff>
    </xdr:to>
    <xdr:sp macro="" textlink="">
      <xdr:nvSpPr>
        <xdr:cNvPr id="127" name="フローチャート: 判断 126"/>
        <xdr:cNvSpPr/>
      </xdr:nvSpPr>
      <xdr:spPr>
        <a:xfrm>
          <a:off x="3746500" y="959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82301</xdr:rowOff>
    </xdr:from>
    <xdr:ext cx="534377" cy="259045"/>
    <xdr:sp macro="" textlink="">
      <xdr:nvSpPr>
        <xdr:cNvPr id="128" name="テキスト ボックス 127"/>
        <xdr:cNvSpPr txBox="1"/>
      </xdr:nvSpPr>
      <xdr:spPr>
        <a:xfrm>
          <a:off x="3530111" y="96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52518</xdr:rowOff>
    </xdr:from>
    <xdr:to>
      <xdr:col>15</xdr:col>
      <xdr:colOff>50800</xdr:colOff>
      <xdr:row>54</xdr:row>
      <xdr:rowOff>108953</xdr:rowOff>
    </xdr:to>
    <xdr:cxnSp macro="">
      <xdr:nvCxnSpPr>
        <xdr:cNvPr id="129" name="直線コネクタ 128"/>
        <xdr:cNvCxnSpPr/>
      </xdr:nvCxnSpPr>
      <xdr:spPr>
        <a:xfrm flipV="1">
          <a:off x="2019300" y="9310818"/>
          <a:ext cx="889000" cy="5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20148</xdr:rowOff>
    </xdr:from>
    <xdr:to>
      <xdr:col>15</xdr:col>
      <xdr:colOff>101600</xdr:colOff>
      <xdr:row>56</xdr:row>
      <xdr:rowOff>121748</xdr:rowOff>
    </xdr:to>
    <xdr:sp macro="" textlink="">
      <xdr:nvSpPr>
        <xdr:cNvPr id="130" name="フローチャート: 判断 129"/>
        <xdr:cNvSpPr/>
      </xdr:nvSpPr>
      <xdr:spPr>
        <a:xfrm>
          <a:off x="2857500" y="96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112875</xdr:rowOff>
    </xdr:from>
    <xdr:ext cx="534377" cy="259045"/>
    <xdr:sp macro="" textlink="">
      <xdr:nvSpPr>
        <xdr:cNvPr id="131" name="テキスト ボックス 130"/>
        <xdr:cNvSpPr txBox="1"/>
      </xdr:nvSpPr>
      <xdr:spPr>
        <a:xfrm>
          <a:off x="2641111" y="97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18885</xdr:rowOff>
    </xdr:from>
    <xdr:to>
      <xdr:col>10</xdr:col>
      <xdr:colOff>114300</xdr:colOff>
      <xdr:row>54</xdr:row>
      <xdr:rowOff>108953</xdr:rowOff>
    </xdr:to>
    <xdr:cxnSp macro="">
      <xdr:nvCxnSpPr>
        <xdr:cNvPr id="132" name="直線コネクタ 131"/>
        <xdr:cNvCxnSpPr/>
      </xdr:nvCxnSpPr>
      <xdr:spPr>
        <a:xfrm>
          <a:off x="1130300" y="9277185"/>
          <a:ext cx="889000" cy="9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23806</xdr:rowOff>
    </xdr:from>
    <xdr:to>
      <xdr:col>10</xdr:col>
      <xdr:colOff>165100</xdr:colOff>
      <xdr:row>56</xdr:row>
      <xdr:rowOff>125406</xdr:rowOff>
    </xdr:to>
    <xdr:sp macro="" textlink="">
      <xdr:nvSpPr>
        <xdr:cNvPr id="133" name="フローチャート: 判断 132"/>
        <xdr:cNvSpPr/>
      </xdr:nvSpPr>
      <xdr:spPr>
        <a:xfrm>
          <a:off x="1968500" y="96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116533</xdr:rowOff>
    </xdr:from>
    <xdr:ext cx="534377" cy="259045"/>
    <xdr:sp macro="" textlink="">
      <xdr:nvSpPr>
        <xdr:cNvPr id="134" name="テキスト ボックス 133"/>
        <xdr:cNvSpPr txBox="1"/>
      </xdr:nvSpPr>
      <xdr:spPr>
        <a:xfrm>
          <a:off x="1752111" y="9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66040</xdr:rowOff>
    </xdr:from>
    <xdr:to>
      <xdr:col>6</xdr:col>
      <xdr:colOff>38100</xdr:colOff>
      <xdr:row>56</xdr:row>
      <xdr:rowOff>167640</xdr:rowOff>
    </xdr:to>
    <xdr:sp macro="" textlink="">
      <xdr:nvSpPr>
        <xdr:cNvPr id="135" name="フローチャート: 判断 134"/>
        <xdr:cNvSpPr/>
      </xdr:nvSpPr>
      <xdr:spPr>
        <a:xfrm>
          <a:off x="10795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158767</xdr:rowOff>
    </xdr:from>
    <xdr:ext cx="534377" cy="259045"/>
    <xdr:sp macro="" textlink="">
      <xdr:nvSpPr>
        <xdr:cNvPr id="136" name="テキスト ボックス 135"/>
        <xdr:cNvSpPr txBox="1"/>
      </xdr:nvSpPr>
      <xdr:spPr>
        <a:xfrm>
          <a:off x="863111" y="975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117790</xdr:rowOff>
    </xdr:from>
    <xdr:to>
      <xdr:col>24</xdr:col>
      <xdr:colOff>114300</xdr:colOff>
      <xdr:row>55</xdr:row>
      <xdr:rowOff>47940</xdr:rowOff>
    </xdr:to>
    <xdr:sp macro="" textlink="">
      <xdr:nvSpPr>
        <xdr:cNvPr id="142" name="楕円 141"/>
        <xdr:cNvSpPr/>
      </xdr:nvSpPr>
      <xdr:spPr>
        <a:xfrm>
          <a:off x="4584700" y="937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140667</xdr:rowOff>
    </xdr:from>
    <xdr:ext cx="534377" cy="259045"/>
    <xdr:sp macro="" textlink="">
      <xdr:nvSpPr>
        <xdr:cNvPr id="143" name="物件費該当値テキスト"/>
        <xdr:cNvSpPr txBox="1"/>
      </xdr:nvSpPr>
      <xdr:spPr>
        <a:xfrm>
          <a:off x="4686300" y="922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27263</xdr:rowOff>
    </xdr:from>
    <xdr:to>
      <xdr:col>20</xdr:col>
      <xdr:colOff>38100</xdr:colOff>
      <xdr:row>54</xdr:row>
      <xdr:rowOff>128863</xdr:rowOff>
    </xdr:to>
    <xdr:sp macro="" textlink="">
      <xdr:nvSpPr>
        <xdr:cNvPr id="144" name="楕円 143"/>
        <xdr:cNvSpPr/>
      </xdr:nvSpPr>
      <xdr:spPr>
        <a:xfrm>
          <a:off x="3746500" y="928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145390</xdr:rowOff>
    </xdr:from>
    <xdr:ext cx="534377" cy="259045"/>
    <xdr:sp macro="" textlink="">
      <xdr:nvSpPr>
        <xdr:cNvPr id="145" name="テキスト ボックス 144"/>
        <xdr:cNvSpPr txBox="1"/>
      </xdr:nvSpPr>
      <xdr:spPr>
        <a:xfrm>
          <a:off x="3530111" y="906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1718</xdr:rowOff>
    </xdr:from>
    <xdr:to>
      <xdr:col>15</xdr:col>
      <xdr:colOff>101600</xdr:colOff>
      <xdr:row>54</xdr:row>
      <xdr:rowOff>103318</xdr:rowOff>
    </xdr:to>
    <xdr:sp macro="" textlink="">
      <xdr:nvSpPr>
        <xdr:cNvPr id="146" name="楕円 145"/>
        <xdr:cNvSpPr/>
      </xdr:nvSpPr>
      <xdr:spPr>
        <a:xfrm>
          <a:off x="2857500" y="926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119845</xdr:rowOff>
    </xdr:from>
    <xdr:ext cx="534377" cy="259045"/>
    <xdr:sp macro="" textlink="">
      <xdr:nvSpPr>
        <xdr:cNvPr id="147" name="テキスト ボックス 146"/>
        <xdr:cNvSpPr txBox="1"/>
      </xdr:nvSpPr>
      <xdr:spPr>
        <a:xfrm>
          <a:off x="2641111" y="903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58153</xdr:rowOff>
    </xdr:from>
    <xdr:to>
      <xdr:col>10</xdr:col>
      <xdr:colOff>165100</xdr:colOff>
      <xdr:row>54</xdr:row>
      <xdr:rowOff>159753</xdr:rowOff>
    </xdr:to>
    <xdr:sp macro="" textlink="">
      <xdr:nvSpPr>
        <xdr:cNvPr id="148" name="楕円 147"/>
        <xdr:cNvSpPr/>
      </xdr:nvSpPr>
      <xdr:spPr>
        <a:xfrm>
          <a:off x="1968500" y="931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4830</xdr:rowOff>
    </xdr:from>
    <xdr:ext cx="534377" cy="259045"/>
    <xdr:sp macro="" textlink="">
      <xdr:nvSpPr>
        <xdr:cNvPr id="149" name="テキスト ボックス 148"/>
        <xdr:cNvSpPr txBox="1"/>
      </xdr:nvSpPr>
      <xdr:spPr>
        <a:xfrm>
          <a:off x="1752111" y="909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139535</xdr:rowOff>
    </xdr:from>
    <xdr:to>
      <xdr:col>6</xdr:col>
      <xdr:colOff>38100</xdr:colOff>
      <xdr:row>54</xdr:row>
      <xdr:rowOff>69685</xdr:rowOff>
    </xdr:to>
    <xdr:sp macro="" textlink="">
      <xdr:nvSpPr>
        <xdr:cNvPr id="150" name="楕円 149"/>
        <xdr:cNvSpPr/>
      </xdr:nvSpPr>
      <xdr:spPr>
        <a:xfrm>
          <a:off x="1079500" y="92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86212</xdr:rowOff>
    </xdr:from>
    <xdr:ext cx="534377" cy="259045"/>
    <xdr:sp macro="" textlink="">
      <xdr:nvSpPr>
        <xdr:cNvPr id="151" name="テキスト ボックス 150"/>
        <xdr:cNvSpPr txBox="1"/>
      </xdr:nvSpPr>
      <xdr:spPr>
        <a:xfrm>
          <a:off x="863111" y="900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69566</xdr:rowOff>
    </xdr:from>
    <xdr:to>
      <xdr:col>24</xdr:col>
      <xdr:colOff>62865</xdr:colOff>
      <xdr:row>78</xdr:row>
      <xdr:rowOff>124292</xdr:rowOff>
    </xdr:to>
    <xdr:cxnSp macro="">
      <xdr:nvCxnSpPr>
        <xdr:cNvPr id="173" name="直線コネクタ 172"/>
        <xdr:cNvCxnSpPr/>
      </xdr:nvCxnSpPr>
      <xdr:spPr>
        <a:xfrm flipV="1">
          <a:off x="4633595" y="12413966"/>
          <a:ext cx="1270" cy="10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128119</xdr:rowOff>
    </xdr:from>
    <xdr:ext cx="378565" cy="259045"/>
    <xdr:sp macro="" textlink="">
      <xdr:nvSpPr>
        <xdr:cNvPr id="174" name="維持補修費最小値テキスト"/>
        <xdr:cNvSpPr txBox="1"/>
      </xdr:nvSpPr>
      <xdr:spPr>
        <a:xfrm>
          <a:off x="4686300" y="1350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124292</xdr:rowOff>
    </xdr:from>
    <xdr:to>
      <xdr:col>24</xdr:col>
      <xdr:colOff>152400</xdr:colOff>
      <xdr:row>78</xdr:row>
      <xdr:rowOff>124292</xdr:rowOff>
    </xdr:to>
    <xdr:cxnSp macro="">
      <xdr:nvCxnSpPr>
        <xdr:cNvPr id="175" name="直線コネクタ 174"/>
        <xdr:cNvCxnSpPr/>
      </xdr:nvCxnSpPr>
      <xdr:spPr>
        <a:xfrm>
          <a:off x="4546600" y="134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16243</xdr:rowOff>
    </xdr:from>
    <xdr:ext cx="534377" cy="259045"/>
    <xdr:sp macro="" textlink="">
      <xdr:nvSpPr>
        <xdr:cNvPr id="176" name="維持補修費最大値テキスト"/>
        <xdr:cNvSpPr txBox="1"/>
      </xdr:nvSpPr>
      <xdr:spPr>
        <a:xfrm>
          <a:off x="4686300" y="12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69566</xdr:rowOff>
    </xdr:from>
    <xdr:to>
      <xdr:col>24</xdr:col>
      <xdr:colOff>152400</xdr:colOff>
      <xdr:row>72</xdr:row>
      <xdr:rowOff>69566</xdr:rowOff>
    </xdr:to>
    <xdr:cxnSp macro="">
      <xdr:nvCxnSpPr>
        <xdr:cNvPr id="177" name="直線コネクタ 176"/>
        <xdr:cNvCxnSpPr/>
      </xdr:nvCxnSpPr>
      <xdr:spPr>
        <a:xfrm>
          <a:off x="4546600" y="124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10313</xdr:rowOff>
    </xdr:from>
    <xdr:to>
      <xdr:col>24</xdr:col>
      <xdr:colOff>63500</xdr:colOff>
      <xdr:row>78</xdr:row>
      <xdr:rowOff>17765</xdr:rowOff>
    </xdr:to>
    <xdr:cxnSp macro="">
      <xdr:nvCxnSpPr>
        <xdr:cNvPr id="178" name="直線コネクタ 177"/>
        <xdr:cNvCxnSpPr/>
      </xdr:nvCxnSpPr>
      <xdr:spPr>
        <a:xfrm flipV="1">
          <a:off x="3797300" y="13383413"/>
          <a:ext cx="83820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114109</xdr:rowOff>
    </xdr:from>
    <xdr:ext cx="469744" cy="259045"/>
    <xdr:sp macro="" textlink="">
      <xdr:nvSpPr>
        <xdr:cNvPr id="179" name="維持補修費平均値テキスト"/>
        <xdr:cNvSpPr txBox="1"/>
      </xdr:nvSpPr>
      <xdr:spPr>
        <a:xfrm>
          <a:off x="4686300" y="13144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91232</xdr:rowOff>
    </xdr:from>
    <xdr:to>
      <xdr:col>24</xdr:col>
      <xdr:colOff>114300</xdr:colOff>
      <xdr:row>78</xdr:row>
      <xdr:rowOff>21382</xdr:rowOff>
    </xdr:to>
    <xdr:sp macro="" textlink="">
      <xdr:nvSpPr>
        <xdr:cNvPr id="180" name="フローチャート: 判断 179"/>
        <xdr:cNvSpPr/>
      </xdr:nvSpPr>
      <xdr:spPr>
        <a:xfrm>
          <a:off x="45847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757</xdr:rowOff>
    </xdr:from>
    <xdr:to>
      <xdr:col>19</xdr:col>
      <xdr:colOff>177800</xdr:colOff>
      <xdr:row>78</xdr:row>
      <xdr:rowOff>17765</xdr:rowOff>
    </xdr:to>
    <xdr:cxnSp macro="">
      <xdr:nvCxnSpPr>
        <xdr:cNvPr id="181" name="直線コネクタ 180"/>
        <xdr:cNvCxnSpPr/>
      </xdr:nvCxnSpPr>
      <xdr:spPr>
        <a:xfrm>
          <a:off x="2908300" y="13373857"/>
          <a:ext cx="889000" cy="1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90043</xdr:rowOff>
    </xdr:from>
    <xdr:to>
      <xdr:col>20</xdr:col>
      <xdr:colOff>38100</xdr:colOff>
      <xdr:row>78</xdr:row>
      <xdr:rowOff>20193</xdr:rowOff>
    </xdr:to>
    <xdr:sp macro="" textlink="">
      <xdr:nvSpPr>
        <xdr:cNvPr id="182" name="フローチャート: 判断 181"/>
        <xdr:cNvSpPr/>
      </xdr:nvSpPr>
      <xdr:spPr>
        <a:xfrm>
          <a:off x="3746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36720</xdr:rowOff>
    </xdr:from>
    <xdr:ext cx="469744" cy="259045"/>
    <xdr:sp macro="" textlink="">
      <xdr:nvSpPr>
        <xdr:cNvPr id="183" name="テキスト ボックス 182"/>
        <xdr:cNvSpPr txBox="1"/>
      </xdr:nvSpPr>
      <xdr:spPr>
        <a:xfrm>
          <a:off x="3562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757</xdr:rowOff>
    </xdr:from>
    <xdr:to>
      <xdr:col>15</xdr:col>
      <xdr:colOff>50800</xdr:colOff>
      <xdr:row>78</xdr:row>
      <xdr:rowOff>19548</xdr:rowOff>
    </xdr:to>
    <xdr:cxnSp macro="">
      <xdr:nvCxnSpPr>
        <xdr:cNvPr id="184" name="直線コネクタ 183"/>
        <xdr:cNvCxnSpPr/>
      </xdr:nvCxnSpPr>
      <xdr:spPr>
        <a:xfrm flipV="1">
          <a:off x="2019300" y="13373857"/>
          <a:ext cx="889000" cy="1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83733</xdr:rowOff>
    </xdr:from>
    <xdr:to>
      <xdr:col>15</xdr:col>
      <xdr:colOff>101600</xdr:colOff>
      <xdr:row>78</xdr:row>
      <xdr:rowOff>13883</xdr:rowOff>
    </xdr:to>
    <xdr:sp macro="" textlink="">
      <xdr:nvSpPr>
        <xdr:cNvPr id="185" name="フローチャート: 判断 184"/>
        <xdr:cNvSpPr/>
      </xdr:nvSpPr>
      <xdr:spPr>
        <a:xfrm>
          <a:off x="2857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30410</xdr:rowOff>
    </xdr:from>
    <xdr:ext cx="469744" cy="259045"/>
    <xdr:sp macro="" textlink="">
      <xdr:nvSpPr>
        <xdr:cNvPr id="186" name="テキスト ボックス 185"/>
        <xdr:cNvSpPr txBox="1"/>
      </xdr:nvSpPr>
      <xdr:spPr>
        <a:xfrm>
          <a:off x="2673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10998</xdr:rowOff>
    </xdr:from>
    <xdr:to>
      <xdr:col>10</xdr:col>
      <xdr:colOff>114300</xdr:colOff>
      <xdr:row>78</xdr:row>
      <xdr:rowOff>19548</xdr:rowOff>
    </xdr:to>
    <xdr:cxnSp macro="">
      <xdr:nvCxnSpPr>
        <xdr:cNvPr id="187" name="直線コネクタ 186"/>
        <xdr:cNvCxnSpPr/>
      </xdr:nvCxnSpPr>
      <xdr:spPr>
        <a:xfrm>
          <a:off x="1130300" y="13384098"/>
          <a:ext cx="889000" cy="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98365</xdr:rowOff>
    </xdr:from>
    <xdr:to>
      <xdr:col>10</xdr:col>
      <xdr:colOff>165100</xdr:colOff>
      <xdr:row>78</xdr:row>
      <xdr:rowOff>28515</xdr:rowOff>
    </xdr:to>
    <xdr:sp macro="" textlink="">
      <xdr:nvSpPr>
        <xdr:cNvPr id="188" name="フローチャート: 判断 187"/>
        <xdr:cNvSpPr/>
      </xdr:nvSpPr>
      <xdr:spPr>
        <a:xfrm>
          <a:off x="1968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45042</xdr:rowOff>
    </xdr:from>
    <xdr:ext cx="469744" cy="259045"/>
    <xdr:sp macro="" textlink="">
      <xdr:nvSpPr>
        <xdr:cNvPr id="189" name="テキスト ボックス 188"/>
        <xdr:cNvSpPr txBox="1"/>
      </xdr:nvSpPr>
      <xdr:spPr>
        <a:xfrm>
          <a:off x="1784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106228</xdr:rowOff>
    </xdr:from>
    <xdr:to>
      <xdr:col>6</xdr:col>
      <xdr:colOff>38100</xdr:colOff>
      <xdr:row>78</xdr:row>
      <xdr:rowOff>36378</xdr:rowOff>
    </xdr:to>
    <xdr:sp macro="" textlink="">
      <xdr:nvSpPr>
        <xdr:cNvPr id="190" name="フローチャート: 判断 189"/>
        <xdr:cNvSpPr/>
      </xdr:nvSpPr>
      <xdr:spPr>
        <a:xfrm>
          <a:off x="1079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52905</xdr:rowOff>
    </xdr:from>
    <xdr:ext cx="469744" cy="259045"/>
    <xdr:sp macro="" textlink="">
      <xdr:nvSpPr>
        <xdr:cNvPr id="191" name="テキスト ボックス 190"/>
        <xdr:cNvSpPr txBox="1"/>
      </xdr:nvSpPr>
      <xdr:spPr>
        <a:xfrm>
          <a:off x="895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130963</xdr:rowOff>
    </xdr:from>
    <xdr:to>
      <xdr:col>24</xdr:col>
      <xdr:colOff>114300</xdr:colOff>
      <xdr:row>78</xdr:row>
      <xdr:rowOff>61113</xdr:rowOff>
    </xdr:to>
    <xdr:sp macro="" textlink="">
      <xdr:nvSpPr>
        <xdr:cNvPr id="197" name="楕円 196"/>
        <xdr:cNvSpPr/>
      </xdr:nvSpPr>
      <xdr:spPr>
        <a:xfrm>
          <a:off x="4584700" y="1333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69659</xdr:rowOff>
    </xdr:from>
    <xdr:ext cx="469744" cy="259045"/>
    <xdr:sp macro="" textlink="">
      <xdr:nvSpPr>
        <xdr:cNvPr id="198" name="維持補修費該当値テキスト"/>
        <xdr:cNvSpPr txBox="1"/>
      </xdr:nvSpPr>
      <xdr:spPr>
        <a:xfrm>
          <a:off x="4686300" y="1327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138415</xdr:rowOff>
    </xdr:from>
    <xdr:to>
      <xdr:col>20</xdr:col>
      <xdr:colOff>38100</xdr:colOff>
      <xdr:row>78</xdr:row>
      <xdr:rowOff>68565</xdr:rowOff>
    </xdr:to>
    <xdr:sp macro="" textlink="">
      <xdr:nvSpPr>
        <xdr:cNvPr id="199" name="楕円 198"/>
        <xdr:cNvSpPr/>
      </xdr:nvSpPr>
      <xdr:spPr>
        <a:xfrm>
          <a:off x="3746500" y="1334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59692</xdr:rowOff>
    </xdr:from>
    <xdr:ext cx="469744" cy="259045"/>
    <xdr:sp macro="" textlink="">
      <xdr:nvSpPr>
        <xdr:cNvPr id="200" name="テキスト ボックス 199"/>
        <xdr:cNvSpPr txBox="1"/>
      </xdr:nvSpPr>
      <xdr:spPr>
        <a:xfrm>
          <a:off x="3562428" y="13432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121407</xdr:rowOff>
    </xdr:from>
    <xdr:to>
      <xdr:col>15</xdr:col>
      <xdr:colOff>101600</xdr:colOff>
      <xdr:row>78</xdr:row>
      <xdr:rowOff>51557</xdr:rowOff>
    </xdr:to>
    <xdr:sp macro="" textlink="">
      <xdr:nvSpPr>
        <xdr:cNvPr id="201" name="楕円 200"/>
        <xdr:cNvSpPr/>
      </xdr:nvSpPr>
      <xdr:spPr>
        <a:xfrm>
          <a:off x="2857500" y="1332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42684</xdr:rowOff>
    </xdr:from>
    <xdr:ext cx="469744" cy="259045"/>
    <xdr:sp macro="" textlink="">
      <xdr:nvSpPr>
        <xdr:cNvPr id="202" name="テキスト ボックス 201"/>
        <xdr:cNvSpPr txBox="1"/>
      </xdr:nvSpPr>
      <xdr:spPr>
        <a:xfrm>
          <a:off x="2673428" y="13415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140198</xdr:rowOff>
    </xdr:from>
    <xdr:to>
      <xdr:col>10</xdr:col>
      <xdr:colOff>165100</xdr:colOff>
      <xdr:row>78</xdr:row>
      <xdr:rowOff>70348</xdr:rowOff>
    </xdr:to>
    <xdr:sp macro="" textlink="">
      <xdr:nvSpPr>
        <xdr:cNvPr id="203" name="楕円 202"/>
        <xdr:cNvSpPr/>
      </xdr:nvSpPr>
      <xdr:spPr>
        <a:xfrm>
          <a:off x="1968500" y="1334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61475</xdr:rowOff>
    </xdr:from>
    <xdr:ext cx="469744" cy="259045"/>
    <xdr:sp macro="" textlink="">
      <xdr:nvSpPr>
        <xdr:cNvPr id="204" name="テキスト ボックス 203"/>
        <xdr:cNvSpPr txBox="1"/>
      </xdr:nvSpPr>
      <xdr:spPr>
        <a:xfrm>
          <a:off x="1784428" y="1343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131648</xdr:rowOff>
    </xdr:from>
    <xdr:to>
      <xdr:col>6</xdr:col>
      <xdr:colOff>38100</xdr:colOff>
      <xdr:row>78</xdr:row>
      <xdr:rowOff>61798</xdr:rowOff>
    </xdr:to>
    <xdr:sp macro="" textlink="">
      <xdr:nvSpPr>
        <xdr:cNvPr id="205" name="楕円 204"/>
        <xdr:cNvSpPr/>
      </xdr:nvSpPr>
      <xdr:spPr>
        <a:xfrm>
          <a:off x="1079500" y="1333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52925</xdr:rowOff>
    </xdr:from>
    <xdr:ext cx="469744" cy="259045"/>
    <xdr:sp macro="" textlink="">
      <xdr:nvSpPr>
        <xdr:cNvPr id="206" name="テキスト ボックス 205"/>
        <xdr:cNvSpPr txBox="1"/>
      </xdr:nvSpPr>
      <xdr:spPr>
        <a:xfrm>
          <a:off x="895428" y="13426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36843</xdr:rowOff>
    </xdr:from>
    <xdr:to>
      <xdr:col>24</xdr:col>
      <xdr:colOff>62865</xdr:colOff>
      <xdr:row>99</xdr:row>
      <xdr:rowOff>48679</xdr:rowOff>
    </xdr:to>
    <xdr:cxnSp macro="">
      <xdr:nvCxnSpPr>
        <xdr:cNvPr id="231" name="直線コネクタ 230"/>
        <xdr:cNvCxnSpPr/>
      </xdr:nvCxnSpPr>
      <xdr:spPr>
        <a:xfrm flipV="1">
          <a:off x="4633595" y="15638793"/>
          <a:ext cx="1270" cy="138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52506</xdr:rowOff>
    </xdr:from>
    <xdr:ext cx="534377" cy="259045"/>
    <xdr:sp macro="" textlink="">
      <xdr:nvSpPr>
        <xdr:cNvPr id="232" name="扶助費最小値テキスト"/>
        <xdr:cNvSpPr txBox="1"/>
      </xdr:nvSpPr>
      <xdr:spPr>
        <a:xfrm>
          <a:off x="4686300" y="1702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48679</xdr:rowOff>
    </xdr:from>
    <xdr:to>
      <xdr:col>24</xdr:col>
      <xdr:colOff>152400</xdr:colOff>
      <xdr:row>99</xdr:row>
      <xdr:rowOff>48679</xdr:rowOff>
    </xdr:to>
    <xdr:cxnSp macro="">
      <xdr:nvCxnSpPr>
        <xdr:cNvPr id="233" name="直線コネクタ 232"/>
        <xdr:cNvCxnSpPr/>
      </xdr:nvCxnSpPr>
      <xdr:spPr>
        <a:xfrm>
          <a:off x="4546600" y="17022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154970</xdr:rowOff>
    </xdr:from>
    <xdr:ext cx="599010" cy="259045"/>
    <xdr:sp macro="" textlink="">
      <xdr:nvSpPr>
        <xdr:cNvPr id="234" name="扶助費最大値テキスト"/>
        <xdr:cNvSpPr txBox="1"/>
      </xdr:nvSpPr>
      <xdr:spPr>
        <a:xfrm>
          <a:off x="4686300" y="1541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36843</xdr:rowOff>
    </xdr:from>
    <xdr:to>
      <xdr:col>24</xdr:col>
      <xdr:colOff>152400</xdr:colOff>
      <xdr:row>91</xdr:row>
      <xdr:rowOff>36843</xdr:rowOff>
    </xdr:to>
    <xdr:cxnSp macro="">
      <xdr:nvCxnSpPr>
        <xdr:cNvPr id="235" name="直線コネクタ 234"/>
        <xdr:cNvCxnSpPr/>
      </xdr:nvCxnSpPr>
      <xdr:spPr>
        <a:xfrm>
          <a:off x="4546600" y="1563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57747</xdr:rowOff>
    </xdr:from>
    <xdr:to>
      <xdr:col>24</xdr:col>
      <xdr:colOff>63500</xdr:colOff>
      <xdr:row>97</xdr:row>
      <xdr:rowOff>154369</xdr:rowOff>
    </xdr:to>
    <xdr:cxnSp macro="">
      <xdr:nvCxnSpPr>
        <xdr:cNvPr id="236" name="直線コネクタ 235"/>
        <xdr:cNvCxnSpPr/>
      </xdr:nvCxnSpPr>
      <xdr:spPr>
        <a:xfrm flipV="1">
          <a:off x="3797300" y="16688397"/>
          <a:ext cx="838200" cy="9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75113</xdr:rowOff>
    </xdr:from>
    <xdr:ext cx="534377" cy="259045"/>
    <xdr:sp macro="" textlink="">
      <xdr:nvSpPr>
        <xdr:cNvPr id="237" name="扶助費平均値テキスト"/>
        <xdr:cNvSpPr txBox="1"/>
      </xdr:nvSpPr>
      <xdr:spPr>
        <a:xfrm>
          <a:off x="4686300" y="16362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52236</xdr:rowOff>
    </xdr:from>
    <xdr:to>
      <xdr:col>24</xdr:col>
      <xdr:colOff>114300</xdr:colOff>
      <xdr:row>96</xdr:row>
      <xdr:rowOff>153836</xdr:rowOff>
    </xdr:to>
    <xdr:sp macro="" textlink="">
      <xdr:nvSpPr>
        <xdr:cNvPr id="238" name="フローチャート: 判断 237"/>
        <xdr:cNvSpPr/>
      </xdr:nvSpPr>
      <xdr:spPr>
        <a:xfrm>
          <a:off x="45847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153454</xdr:rowOff>
    </xdr:from>
    <xdr:to>
      <xdr:col>19</xdr:col>
      <xdr:colOff>177800</xdr:colOff>
      <xdr:row>97</xdr:row>
      <xdr:rowOff>154369</xdr:rowOff>
    </xdr:to>
    <xdr:cxnSp macro="">
      <xdr:nvCxnSpPr>
        <xdr:cNvPr id="239" name="直線コネクタ 238"/>
        <xdr:cNvCxnSpPr/>
      </xdr:nvCxnSpPr>
      <xdr:spPr>
        <a:xfrm>
          <a:off x="2908300" y="1678410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114985</xdr:rowOff>
    </xdr:from>
    <xdr:to>
      <xdr:col>20</xdr:col>
      <xdr:colOff>38100</xdr:colOff>
      <xdr:row>97</xdr:row>
      <xdr:rowOff>45135</xdr:rowOff>
    </xdr:to>
    <xdr:sp macro="" textlink="">
      <xdr:nvSpPr>
        <xdr:cNvPr id="240" name="フローチャート: 判断 239"/>
        <xdr:cNvSpPr/>
      </xdr:nvSpPr>
      <xdr:spPr>
        <a:xfrm>
          <a:off x="3746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61662</xdr:rowOff>
    </xdr:from>
    <xdr:ext cx="534377" cy="259045"/>
    <xdr:sp macro="" textlink="">
      <xdr:nvSpPr>
        <xdr:cNvPr id="241" name="テキスト ボックス 240"/>
        <xdr:cNvSpPr txBox="1"/>
      </xdr:nvSpPr>
      <xdr:spPr>
        <a:xfrm>
          <a:off x="3530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153454</xdr:rowOff>
    </xdr:from>
    <xdr:to>
      <xdr:col>15</xdr:col>
      <xdr:colOff>50800</xdr:colOff>
      <xdr:row>98</xdr:row>
      <xdr:rowOff>10210</xdr:rowOff>
    </xdr:to>
    <xdr:cxnSp macro="">
      <xdr:nvCxnSpPr>
        <xdr:cNvPr id="242" name="直線コネクタ 241"/>
        <xdr:cNvCxnSpPr/>
      </xdr:nvCxnSpPr>
      <xdr:spPr>
        <a:xfrm flipV="1">
          <a:off x="2019300" y="16784104"/>
          <a:ext cx="889000" cy="2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112674</xdr:rowOff>
    </xdr:from>
    <xdr:to>
      <xdr:col>15</xdr:col>
      <xdr:colOff>101600</xdr:colOff>
      <xdr:row>97</xdr:row>
      <xdr:rowOff>42824</xdr:rowOff>
    </xdr:to>
    <xdr:sp macro="" textlink="">
      <xdr:nvSpPr>
        <xdr:cNvPr id="243" name="フローチャート: 判断 242"/>
        <xdr:cNvSpPr/>
      </xdr:nvSpPr>
      <xdr:spPr>
        <a:xfrm>
          <a:off x="2857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59351</xdr:rowOff>
    </xdr:from>
    <xdr:ext cx="534377" cy="259045"/>
    <xdr:sp macro="" textlink="">
      <xdr:nvSpPr>
        <xdr:cNvPr id="244" name="テキスト ボックス 243"/>
        <xdr:cNvSpPr txBox="1"/>
      </xdr:nvSpPr>
      <xdr:spPr>
        <a:xfrm>
          <a:off x="2641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10210</xdr:rowOff>
    </xdr:from>
    <xdr:to>
      <xdr:col>10</xdr:col>
      <xdr:colOff>114300</xdr:colOff>
      <xdr:row>98</xdr:row>
      <xdr:rowOff>91084</xdr:rowOff>
    </xdr:to>
    <xdr:cxnSp macro="">
      <xdr:nvCxnSpPr>
        <xdr:cNvPr id="245" name="直線コネクタ 244"/>
        <xdr:cNvCxnSpPr/>
      </xdr:nvCxnSpPr>
      <xdr:spPr>
        <a:xfrm flipV="1">
          <a:off x="1130300" y="16812310"/>
          <a:ext cx="889000" cy="8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142570</xdr:rowOff>
    </xdr:from>
    <xdr:to>
      <xdr:col>10</xdr:col>
      <xdr:colOff>165100</xdr:colOff>
      <xdr:row>97</xdr:row>
      <xdr:rowOff>72720</xdr:rowOff>
    </xdr:to>
    <xdr:sp macro="" textlink="">
      <xdr:nvSpPr>
        <xdr:cNvPr id="246" name="フローチャート: 判断 245"/>
        <xdr:cNvSpPr/>
      </xdr:nvSpPr>
      <xdr:spPr>
        <a:xfrm>
          <a:off x="1968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89247</xdr:rowOff>
    </xdr:from>
    <xdr:ext cx="534377" cy="259045"/>
    <xdr:sp macro="" textlink="">
      <xdr:nvSpPr>
        <xdr:cNvPr id="247" name="テキスト ボックス 246"/>
        <xdr:cNvSpPr txBox="1"/>
      </xdr:nvSpPr>
      <xdr:spPr>
        <a:xfrm>
          <a:off x="1752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10440</xdr:rowOff>
    </xdr:from>
    <xdr:to>
      <xdr:col>6</xdr:col>
      <xdr:colOff>38100</xdr:colOff>
      <xdr:row>97</xdr:row>
      <xdr:rowOff>112040</xdr:rowOff>
    </xdr:to>
    <xdr:sp macro="" textlink="">
      <xdr:nvSpPr>
        <xdr:cNvPr id="248" name="フローチャート: 判断 247"/>
        <xdr:cNvSpPr/>
      </xdr:nvSpPr>
      <xdr:spPr>
        <a:xfrm>
          <a:off x="1079500" y="1664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128567</xdr:rowOff>
    </xdr:from>
    <xdr:ext cx="534377" cy="259045"/>
    <xdr:sp macro="" textlink="">
      <xdr:nvSpPr>
        <xdr:cNvPr id="249" name="テキスト ボックス 248"/>
        <xdr:cNvSpPr txBox="1"/>
      </xdr:nvSpPr>
      <xdr:spPr>
        <a:xfrm>
          <a:off x="863111" y="1641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6947</xdr:rowOff>
    </xdr:from>
    <xdr:to>
      <xdr:col>24</xdr:col>
      <xdr:colOff>114300</xdr:colOff>
      <xdr:row>97</xdr:row>
      <xdr:rowOff>108547</xdr:rowOff>
    </xdr:to>
    <xdr:sp macro="" textlink="">
      <xdr:nvSpPr>
        <xdr:cNvPr id="255" name="楕円 254"/>
        <xdr:cNvSpPr/>
      </xdr:nvSpPr>
      <xdr:spPr>
        <a:xfrm>
          <a:off x="4584700" y="1663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156824</xdr:rowOff>
    </xdr:from>
    <xdr:ext cx="534377" cy="259045"/>
    <xdr:sp macro="" textlink="">
      <xdr:nvSpPr>
        <xdr:cNvPr id="256" name="扶助費該当値テキスト"/>
        <xdr:cNvSpPr txBox="1"/>
      </xdr:nvSpPr>
      <xdr:spPr>
        <a:xfrm>
          <a:off x="4686300" y="1661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103569</xdr:rowOff>
    </xdr:from>
    <xdr:to>
      <xdr:col>20</xdr:col>
      <xdr:colOff>38100</xdr:colOff>
      <xdr:row>98</xdr:row>
      <xdr:rowOff>33719</xdr:rowOff>
    </xdr:to>
    <xdr:sp macro="" textlink="">
      <xdr:nvSpPr>
        <xdr:cNvPr id="257" name="楕円 256"/>
        <xdr:cNvSpPr/>
      </xdr:nvSpPr>
      <xdr:spPr>
        <a:xfrm>
          <a:off x="3746500" y="1673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24846</xdr:rowOff>
    </xdr:from>
    <xdr:ext cx="534377" cy="259045"/>
    <xdr:sp macro="" textlink="">
      <xdr:nvSpPr>
        <xdr:cNvPr id="258" name="テキスト ボックス 257"/>
        <xdr:cNvSpPr txBox="1"/>
      </xdr:nvSpPr>
      <xdr:spPr>
        <a:xfrm>
          <a:off x="3530111" y="1682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102654</xdr:rowOff>
    </xdr:from>
    <xdr:to>
      <xdr:col>15</xdr:col>
      <xdr:colOff>101600</xdr:colOff>
      <xdr:row>98</xdr:row>
      <xdr:rowOff>32804</xdr:rowOff>
    </xdr:to>
    <xdr:sp macro="" textlink="">
      <xdr:nvSpPr>
        <xdr:cNvPr id="259" name="楕円 258"/>
        <xdr:cNvSpPr/>
      </xdr:nvSpPr>
      <xdr:spPr>
        <a:xfrm>
          <a:off x="2857500" y="1673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23931</xdr:rowOff>
    </xdr:from>
    <xdr:ext cx="534377" cy="259045"/>
    <xdr:sp macro="" textlink="">
      <xdr:nvSpPr>
        <xdr:cNvPr id="260" name="テキスト ボックス 259"/>
        <xdr:cNvSpPr txBox="1"/>
      </xdr:nvSpPr>
      <xdr:spPr>
        <a:xfrm>
          <a:off x="2641111" y="1682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130860</xdr:rowOff>
    </xdr:from>
    <xdr:to>
      <xdr:col>10</xdr:col>
      <xdr:colOff>165100</xdr:colOff>
      <xdr:row>98</xdr:row>
      <xdr:rowOff>61010</xdr:rowOff>
    </xdr:to>
    <xdr:sp macro="" textlink="">
      <xdr:nvSpPr>
        <xdr:cNvPr id="261" name="楕円 260"/>
        <xdr:cNvSpPr/>
      </xdr:nvSpPr>
      <xdr:spPr>
        <a:xfrm>
          <a:off x="1968500" y="1676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52137</xdr:rowOff>
    </xdr:from>
    <xdr:ext cx="534377" cy="259045"/>
    <xdr:sp macro="" textlink="">
      <xdr:nvSpPr>
        <xdr:cNvPr id="262" name="テキスト ボックス 261"/>
        <xdr:cNvSpPr txBox="1"/>
      </xdr:nvSpPr>
      <xdr:spPr>
        <a:xfrm>
          <a:off x="1752111" y="1685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40284</xdr:rowOff>
    </xdr:from>
    <xdr:to>
      <xdr:col>6</xdr:col>
      <xdr:colOff>38100</xdr:colOff>
      <xdr:row>98</xdr:row>
      <xdr:rowOff>141884</xdr:rowOff>
    </xdr:to>
    <xdr:sp macro="" textlink="">
      <xdr:nvSpPr>
        <xdr:cNvPr id="263" name="楕円 262"/>
        <xdr:cNvSpPr/>
      </xdr:nvSpPr>
      <xdr:spPr>
        <a:xfrm>
          <a:off x="1079500" y="1684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133011</xdr:rowOff>
    </xdr:from>
    <xdr:ext cx="534377" cy="259045"/>
    <xdr:sp macro="" textlink="">
      <xdr:nvSpPr>
        <xdr:cNvPr id="264" name="テキスト ボックス 263"/>
        <xdr:cNvSpPr txBox="1"/>
      </xdr:nvSpPr>
      <xdr:spPr>
        <a:xfrm>
          <a:off x="863111" y="1693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4" name="テキスト ボックス 283"/>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63933</xdr:rowOff>
    </xdr:from>
    <xdr:to>
      <xdr:col>54</xdr:col>
      <xdr:colOff>189865</xdr:colOff>
      <xdr:row>38</xdr:row>
      <xdr:rowOff>116983</xdr:rowOff>
    </xdr:to>
    <xdr:cxnSp macro="">
      <xdr:nvCxnSpPr>
        <xdr:cNvPr id="292" name="直線コネクタ 291"/>
        <xdr:cNvCxnSpPr/>
      </xdr:nvCxnSpPr>
      <xdr:spPr>
        <a:xfrm flipV="1">
          <a:off x="10475595" y="5207433"/>
          <a:ext cx="1270" cy="142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120810</xdr:rowOff>
    </xdr:from>
    <xdr:ext cx="534377" cy="259045"/>
    <xdr:sp macro="" textlink="">
      <xdr:nvSpPr>
        <xdr:cNvPr id="293" name="補助費等最小値テキスト"/>
        <xdr:cNvSpPr txBox="1"/>
      </xdr:nvSpPr>
      <xdr:spPr>
        <a:xfrm>
          <a:off x="10528300" y="663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116983</xdr:rowOff>
    </xdr:from>
    <xdr:to>
      <xdr:col>55</xdr:col>
      <xdr:colOff>88900</xdr:colOff>
      <xdr:row>38</xdr:row>
      <xdr:rowOff>116983</xdr:rowOff>
    </xdr:to>
    <xdr:cxnSp macro="">
      <xdr:nvCxnSpPr>
        <xdr:cNvPr id="294" name="直線コネクタ 293"/>
        <xdr:cNvCxnSpPr/>
      </xdr:nvCxnSpPr>
      <xdr:spPr>
        <a:xfrm>
          <a:off x="10388600" y="663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10610</xdr:rowOff>
    </xdr:from>
    <xdr:ext cx="599010" cy="259045"/>
    <xdr:sp macro="" textlink="">
      <xdr:nvSpPr>
        <xdr:cNvPr id="295" name="補助費等最大値テキスト"/>
        <xdr:cNvSpPr txBox="1"/>
      </xdr:nvSpPr>
      <xdr:spPr>
        <a:xfrm>
          <a:off x="10528300" y="49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63933</xdr:rowOff>
    </xdr:from>
    <xdr:to>
      <xdr:col>55</xdr:col>
      <xdr:colOff>88900</xdr:colOff>
      <xdr:row>30</xdr:row>
      <xdr:rowOff>63933</xdr:rowOff>
    </xdr:to>
    <xdr:cxnSp macro="">
      <xdr:nvCxnSpPr>
        <xdr:cNvPr id="296" name="直線コネクタ 295"/>
        <xdr:cNvCxnSpPr/>
      </xdr:nvCxnSpPr>
      <xdr:spPr>
        <a:xfrm>
          <a:off x="10388600" y="520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68348</xdr:rowOff>
    </xdr:from>
    <xdr:to>
      <xdr:col>55</xdr:col>
      <xdr:colOff>0</xdr:colOff>
      <xdr:row>35</xdr:row>
      <xdr:rowOff>159017</xdr:rowOff>
    </xdr:to>
    <xdr:cxnSp macro="">
      <xdr:nvCxnSpPr>
        <xdr:cNvPr id="297" name="直線コネクタ 296"/>
        <xdr:cNvCxnSpPr/>
      </xdr:nvCxnSpPr>
      <xdr:spPr>
        <a:xfrm flipV="1">
          <a:off x="9639300" y="5897648"/>
          <a:ext cx="838200" cy="26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123105</xdr:rowOff>
    </xdr:from>
    <xdr:ext cx="534377" cy="259045"/>
    <xdr:sp macro="" textlink="">
      <xdr:nvSpPr>
        <xdr:cNvPr id="298" name="補助費等平均値テキスト"/>
        <xdr:cNvSpPr txBox="1"/>
      </xdr:nvSpPr>
      <xdr:spPr>
        <a:xfrm>
          <a:off x="10528300" y="6123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144678</xdr:rowOff>
    </xdr:from>
    <xdr:to>
      <xdr:col>55</xdr:col>
      <xdr:colOff>50800</xdr:colOff>
      <xdr:row>36</xdr:row>
      <xdr:rowOff>74828</xdr:rowOff>
    </xdr:to>
    <xdr:sp macro="" textlink="">
      <xdr:nvSpPr>
        <xdr:cNvPr id="299" name="フローチャート: 判断 298"/>
        <xdr:cNvSpPr/>
      </xdr:nvSpPr>
      <xdr:spPr>
        <a:xfrm>
          <a:off x="10426700" y="614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147229</xdr:rowOff>
    </xdr:from>
    <xdr:to>
      <xdr:col>50</xdr:col>
      <xdr:colOff>114300</xdr:colOff>
      <xdr:row>35</xdr:row>
      <xdr:rowOff>159017</xdr:rowOff>
    </xdr:to>
    <xdr:cxnSp macro="">
      <xdr:nvCxnSpPr>
        <xdr:cNvPr id="300" name="直線コネクタ 299"/>
        <xdr:cNvCxnSpPr/>
      </xdr:nvCxnSpPr>
      <xdr:spPr>
        <a:xfrm>
          <a:off x="8750300" y="6147979"/>
          <a:ext cx="889000" cy="1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31250</xdr:rowOff>
    </xdr:from>
    <xdr:to>
      <xdr:col>50</xdr:col>
      <xdr:colOff>165100</xdr:colOff>
      <xdr:row>36</xdr:row>
      <xdr:rowOff>132850</xdr:rowOff>
    </xdr:to>
    <xdr:sp macro="" textlink="">
      <xdr:nvSpPr>
        <xdr:cNvPr id="301" name="フローチャート: 判断 300"/>
        <xdr:cNvSpPr/>
      </xdr:nvSpPr>
      <xdr:spPr>
        <a:xfrm>
          <a:off x="95885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123977</xdr:rowOff>
    </xdr:from>
    <xdr:ext cx="534377" cy="259045"/>
    <xdr:sp macro="" textlink="">
      <xdr:nvSpPr>
        <xdr:cNvPr id="302" name="テキスト ボックス 301"/>
        <xdr:cNvSpPr txBox="1"/>
      </xdr:nvSpPr>
      <xdr:spPr>
        <a:xfrm>
          <a:off x="9372111" y="629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147229</xdr:rowOff>
    </xdr:from>
    <xdr:to>
      <xdr:col>45</xdr:col>
      <xdr:colOff>177800</xdr:colOff>
      <xdr:row>36</xdr:row>
      <xdr:rowOff>6412</xdr:rowOff>
    </xdr:to>
    <xdr:cxnSp macro="">
      <xdr:nvCxnSpPr>
        <xdr:cNvPr id="303" name="直線コネクタ 302"/>
        <xdr:cNvCxnSpPr/>
      </xdr:nvCxnSpPr>
      <xdr:spPr>
        <a:xfrm flipV="1">
          <a:off x="7861300" y="6147979"/>
          <a:ext cx="889000" cy="3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41994</xdr:rowOff>
    </xdr:from>
    <xdr:to>
      <xdr:col>46</xdr:col>
      <xdr:colOff>38100</xdr:colOff>
      <xdr:row>36</xdr:row>
      <xdr:rowOff>143594</xdr:rowOff>
    </xdr:to>
    <xdr:sp macro="" textlink="">
      <xdr:nvSpPr>
        <xdr:cNvPr id="304" name="フローチャート: 判断 303"/>
        <xdr:cNvSpPr/>
      </xdr:nvSpPr>
      <xdr:spPr>
        <a:xfrm>
          <a:off x="8699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134721</xdr:rowOff>
    </xdr:from>
    <xdr:ext cx="534377" cy="259045"/>
    <xdr:sp macro="" textlink="">
      <xdr:nvSpPr>
        <xdr:cNvPr id="305" name="テキスト ボックス 304"/>
        <xdr:cNvSpPr txBox="1"/>
      </xdr:nvSpPr>
      <xdr:spPr>
        <a:xfrm>
          <a:off x="8483111" y="63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101352</xdr:rowOff>
    </xdr:from>
    <xdr:to>
      <xdr:col>41</xdr:col>
      <xdr:colOff>50800</xdr:colOff>
      <xdr:row>36</xdr:row>
      <xdr:rowOff>6412</xdr:rowOff>
    </xdr:to>
    <xdr:cxnSp macro="">
      <xdr:nvCxnSpPr>
        <xdr:cNvPr id="306" name="直線コネクタ 305"/>
        <xdr:cNvCxnSpPr/>
      </xdr:nvCxnSpPr>
      <xdr:spPr>
        <a:xfrm>
          <a:off x="6972300" y="6102102"/>
          <a:ext cx="889000" cy="7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57667</xdr:rowOff>
    </xdr:from>
    <xdr:to>
      <xdr:col>41</xdr:col>
      <xdr:colOff>101600</xdr:colOff>
      <xdr:row>36</xdr:row>
      <xdr:rowOff>159267</xdr:rowOff>
    </xdr:to>
    <xdr:sp macro="" textlink="">
      <xdr:nvSpPr>
        <xdr:cNvPr id="307" name="フローチャート: 判断 306"/>
        <xdr:cNvSpPr/>
      </xdr:nvSpPr>
      <xdr:spPr>
        <a:xfrm>
          <a:off x="7810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150394</xdr:rowOff>
    </xdr:from>
    <xdr:ext cx="534377" cy="259045"/>
    <xdr:sp macro="" textlink="">
      <xdr:nvSpPr>
        <xdr:cNvPr id="308" name="テキスト ボックス 307"/>
        <xdr:cNvSpPr txBox="1"/>
      </xdr:nvSpPr>
      <xdr:spPr>
        <a:xfrm>
          <a:off x="7594111" y="632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71812</xdr:rowOff>
    </xdr:from>
    <xdr:to>
      <xdr:col>36</xdr:col>
      <xdr:colOff>165100</xdr:colOff>
      <xdr:row>37</xdr:row>
      <xdr:rowOff>1962</xdr:rowOff>
    </xdr:to>
    <xdr:sp macro="" textlink="">
      <xdr:nvSpPr>
        <xdr:cNvPr id="309" name="フローチャート: 判断 308"/>
        <xdr:cNvSpPr/>
      </xdr:nvSpPr>
      <xdr:spPr>
        <a:xfrm>
          <a:off x="6921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164539</xdr:rowOff>
    </xdr:from>
    <xdr:ext cx="534377" cy="259045"/>
    <xdr:sp macro="" textlink="">
      <xdr:nvSpPr>
        <xdr:cNvPr id="310" name="テキスト ボックス 309"/>
        <xdr:cNvSpPr txBox="1"/>
      </xdr:nvSpPr>
      <xdr:spPr>
        <a:xfrm>
          <a:off x="6705111" y="63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17548</xdr:rowOff>
    </xdr:from>
    <xdr:to>
      <xdr:col>55</xdr:col>
      <xdr:colOff>50800</xdr:colOff>
      <xdr:row>34</xdr:row>
      <xdr:rowOff>119148</xdr:rowOff>
    </xdr:to>
    <xdr:sp macro="" textlink="">
      <xdr:nvSpPr>
        <xdr:cNvPr id="316" name="楕円 315"/>
        <xdr:cNvSpPr/>
      </xdr:nvSpPr>
      <xdr:spPr>
        <a:xfrm>
          <a:off x="10426700" y="584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40425</xdr:rowOff>
    </xdr:from>
    <xdr:ext cx="534377" cy="259045"/>
    <xdr:sp macro="" textlink="">
      <xdr:nvSpPr>
        <xdr:cNvPr id="317" name="補助費等該当値テキスト"/>
        <xdr:cNvSpPr txBox="1"/>
      </xdr:nvSpPr>
      <xdr:spPr>
        <a:xfrm>
          <a:off x="10528300" y="569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108217</xdr:rowOff>
    </xdr:from>
    <xdr:to>
      <xdr:col>50</xdr:col>
      <xdr:colOff>165100</xdr:colOff>
      <xdr:row>36</xdr:row>
      <xdr:rowOff>38367</xdr:rowOff>
    </xdr:to>
    <xdr:sp macro="" textlink="">
      <xdr:nvSpPr>
        <xdr:cNvPr id="318" name="楕円 317"/>
        <xdr:cNvSpPr/>
      </xdr:nvSpPr>
      <xdr:spPr>
        <a:xfrm>
          <a:off x="9588500" y="610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54894</xdr:rowOff>
    </xdr:from>
    <xdr:ext cx="534377" cy="259045"/>
    <xdr:sp macro="" textlink="">
      <xdr:nvSpPr>
        <xdr:cNvPr id="319" name="テキスト ボックス 318"/>
        <xdr:cNvSpPr txBox="1"/>
      </xdr:nvSpPr>
      <xdr:spPr>
        <a:xfrm>
          <a:off x="9372111" y="588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96429</xdr:rowOff>
    </xdr:from>
    <xdr:to>
      <xdr:col>46</xdr:col>
      <xdr:colOff>38100</xdr:colOff>
      <xdr:row>36</xdr:row>
      <xdr:rowOff>26579</xdr:rowOff>
    </xdr:to>
    <xdr:sp macro="" textlink="">
      <xdr:nvSpPr>
        <xdr:cNvPr id="320" name="楕円 319"/>
        <xdr:cNvSpPr/>
      </xdr:nvSpPr>
      <xdr:spPr>
        <a:xfrm>
          <a:off x="8699500" y="609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43106</xdr:rowOff>
    </xdr:from>
    <xdr:ext cx="534377" cy="259045"/>
    <xdr:sp macro="" textlink="">
      <xdr:nvSpPr>
        <xdr:cNvPr id="321" name="テキスト ボックス 320"/>
        <xdr:cNvSpPr txBox="1"/>
      </xdr:nvSpPr>
      <xdr:spPr>
        <a:xfrm>
          <a:off x="8483111" y="587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127062</xdr:rowOff>
    </xdr:from>
    <xdr:to>
      <xdr:col>41</xdr:col>
      <xdr:colOff>101600</xdr:colOff>
      <xdr:row>36</xdr:row>
      <xdr:rowOff>57212</xdr:rowOff>
    </xdr:to>
    <xdr:sp macro="" textlink="">
      <xdr:nvSpPr>
        <xdr:cNvPr id="322" name="楕円 321"/>
        <xdr:cNvSpPr/>
      </xdr:nvSpPr>
      <xdr:spPr>
        <a:xfrm>
          <a:off x="7810500" y="612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73739</xdr:rowOff>
    </xdr:from>
    <xdr:ext cx="534377" cy="259045"/>
    <xdr:sp macro="" textlink="">
      <xdr:nvSpPr>
        <xdr:cNvPr id="323" name="テキスト ボックス 322"/>
        <xdr:cNvSpPr txBox="1"/>
      </xdr:nvSpPr>
      <xdr:spPr>
        <a:xfrm>
          <a:off x="7594111" y="590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50552</xdr:rowOff>
    </xdr:from>
    <xdr:to>
      <xdr:col>36</xdr:col>
      <xdr:colOff>165100</xdr:colOff>
      <xdr:row>35</xdr:row>
      <xdr:rowOff>152152</xdr:rowOff>
    </xdr:to>
    <xdr:sp macro="" textlink="">
      <xdr:nvSpPr>
        <xdr:cNvPr id="324" name="楕円 323"/>
        <xdr:cNvSpPr/>
      </xdr:nvSpPr>
      <xdr:spPr>
        <a:xfrm>
          <a:off x="6921500" y="605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168679</xdr:rowOff>
    </xdr:from>
    <xdr:ext cx="534377" cy="259045"/>
    <xdr:sp macro="" textlink="">
      <xdr:nvSpPr>
        <xdr:cNvPr id="325" name="テキスト ボックス 324"/>
        <xdr:cNvSpPr txBox="1"/>
      </xdr:nvSpPr>
      <xdr:spPr>
        <a:xfrm>
          <a:off x="6705111" y="582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107506</xdr:rowOff>
    </xdr:from>
    <xdr:to>
      <xdr:col>54</xdr:col>
      <xdr:colOff>189865</xdr:colOff>
      <xdr:row>59</xdr:row>
      <xdr:rowOff>8651</xdr:rowOff>
    </xdr:to>
    <xdr:cxnSp macro="">
      <xdr:nvCxnSpPr>
        <xdr:cNvPr id="349" name="直線コネクタ 348"/>
        <xdr:cNvCxnSpPr/>
      </xdr:nvCxnSpPr>
      <xdr:spPr>
        <a:xfrm flipV="1">
          <a:off x="10475595" y="8851456"/>
          <a:ext cx="1270" cy="127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12478</xdr:rowOff>
    </xdr:from>
    <xdr:ext cx="469744" cy="259045"/>
    <xdr:sp macro="" textlink="">
      <xdr:nvSpPr>
        <xdr:cNvPr id="350" name="普通建設事業費最小値テキスト"/>
        <xdr:cNvSpPr txBox="1"/>
      </xdr:nvSpPr>
      <xdr:spPr>
        <a:xfrm>
          <a:off x="10528300" y="101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8651</xdr:rowOff>
    </xdr:from>
    <xdr:to>
      <xdr:col>55</xdr:col>
      <xdr:colOff>88900</xdr:colOff>
      <xdr:row>59</xdr:row>
      <xdr:rowOff>8651</xdr:rowOff>
    </xdr:to>
    <xdr:cxnSp macro="">
      <xdr:nvCxnSpPr>
        <xdr:cNvPr id="351" name="直線コネクタ 350"/>
        <xdr:cNvCxnSpPr/>
      </xdr:nvCxnSpPr>
      <xdr:spPr>
        <a:xfrm>
          <a:off x="10388600" y="10124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54183</xdr:rowOff>
    </xdr:from>
    <xdr:ext cx="599010" cy="259045"/>
    <xdr:sp macro="" textlink="">
      <xdr:nvSpPr>
        <xdr:cNvPr id="352" name="普通建設事業費最大値テキスト"/>
        <xdr:cNvSpPr txBox="1"/>
      </xdr:nvSpPr>
      <xdr:spPr>
        <a:xfrm>
          <a:off x="10528300" y="862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107506</xdr:rowOff>
    </xdr:from>
    <xdr:to>
      <xdr:col>55</xdr:col>
      <xdr:colOff>88900</xdr:colOff>
      <xdr:row>51</xdr:row>
      <xdr:rowOff>107506</xdr:rowOff>
    </xdr:to>
    <xdr:cxnSp macro="">
      <xdr:nvCxnSpPr>
        <xdr:cNvPr id="353" name="直線コネクタ 352"/>
        <xdr:cNvCxnSpPr/>
      </xdr:nvCxnSpPr>
      <xdr:spPr>
        <a:xfrm>
          <a:off x="10388600" y="88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17201</xdr:rowOff>
    </xdr:from>
    <xdr:to>
      <xdr:col>55</xdr:col>
      <xdr:colOff>0</xdr:colOff>
      <xdr:row>58</xdr:row>
      <xdr:rowOff>73284</xdr:rowOff>
    </xdr:to>
    <xdr:cxnSp macro="">
      <xdr:nvCxnSpPr>
        <xdr:cNvPr id="354" name="直線コネクタ 353"/>
        <xdr:cNvCxnSpPr/>
      </xdr:nvCxnSpPr>
      <xdr:spPr>
        <a:xfrm flipV="1">
          <a:off x="9639300" y="9961301"/>
          <a:ext cx="838200" cy="5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12047</xdr:rowOff>
    </xdr:from>
    <xdr:ext cx="534377" cy="259045"/>
    <xdr:sp macro="" textlink="">
      <xdr:nvSpPr>
        <xdr:cNvPr id="355" name="普通建設事業費平均値テキスト"/>
        <xdr:cNvSpPr txBox="1"/>
      </xdr:nvSpPr>
      <xdr:spPr>
        <a:xfrm>
          <a:off x="10528300" y="961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160620</xdr:rowOff>
    </xdr:from>
    <xdr:to>
      <xdr:col>55</xdr:col>
      <xdr:colOff>50800</xdr:colOff>
      <xdr:row>57</xdr:row>
      <xdr:rowOff>90770</xdr:rowOff>
    </xdr:to>
    <xdr:sp macro="" textlink="">
      <xdr:nvSpPr>
        <xdr:cNvPr id="356" name="フローチャート: 判断 355"/>
        <xdr:cNvSpPr/>
      </xdr:nvSpPr>
      <xdr:spPr>
        <a:xfrm>
          <a:off x="104267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93949</xdr:rowOff>
    </xdr:from>
    <xdr:to>
      <xdr:col>50</xdr:col>
      <xdr:colOff>114300</xdr:colOff>
      <xdr:row>58</xdr:row>
      <xdr:rowOff>73284</xdr:rowOff>
    </xdr:to>
    <xdr:cxnSp macro="">
      <xdr:nvCxnSpPr>
        <xdr:cNvPr id="357" name="直線コネクタ 356"/>
        <xdr:cNvCxnSpPr/>
      </xdr:nvCxnSpPr>
      <xdr:spPr>
        <a:xfrm>
          <a:off x="8750300" y="9866599"/>
          <a:ext cx="889000" cy="15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17013</xdr:rowOff>
    </xdr:from>
    <xdr:to>
      <xdr:col>50</xdr:col>
      <xdr:colOff>165100</xdr:colOff>
      <xdr:row>57</xdr:row>
      <xdr:rowOff>118613</xdr:rowOff>
    </xdr:to>
    <xdr:sp macro="" textlink="">
      <xdr:nvSpPr>
        <xdr:cNvPr id="358" name="フローチャート: 判断 357"/>
        <xdr:cNvSpPr/>
      </xdr:nvSpPr>
      <xdr:spPr>
        <a:xfrm>
          <a:off x="9588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135140</xdr:rowOff>
    </xdr:from>
    <xdr:ext cx="534377" cy="259045"/>
    <xdr:sp macro="" textlink="">
      <xdr:nvSpPr>
        <xdr:cNvPr id="359" name="テキスト ボックス 358"/>
        <xdr:cNvSpPr txBox="1"/>
      </xdr:nvSpPr>
      <xdr:spPr>
        <a:xfrm>
          <a:off x="9372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93949</xdr:rowOff>
    </xdr:from>
    <xdr:to>
      <xdr:col>45</xdr:col>
      <xdr:colOff>177800</xdr:colOff>
      <xdr:row>58</xdr:row>
      <xdr:rowOff>82924</xdr:rowOff>
    </xdr:to>
    <xdr:cxnSp macro="">
      <xdr:nvCxnSpPr>
        <xdr:cNvPr id="360" name="直線コネクタ 359"/>
        <xdr:cNvCxnSpPr/>
      </xdr:nvCxnSpPr>
      <xdr:spPr>
        <a:xfrm flipV="1">
          <a:off x="7861300" y="9866599"/>
          <a:ext cx="889000" cy="16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143611</xdr:rowOff>
    </xdr:from>
    <xdr:to>
      <xdr:col>46</xdr:col>
      <xdr:colOff>38100</xdr:colOff>
      <xdr:row>57</xdr:row>
      <xdr:rowOff>73761</xdr:rowOff>
    </xdr:to>
    <xdr:sp macro="" textlink="">
      <xdr:nvSpPr>
        <xdr:cNvPr id="361" name="フローチャート: 判断 360"/>
        <xdr:cNvSpPr/>
      </xdr:nvSpPr>
      <xdr:spPr>
        <a:xfrm>
          <a:off x="8699500" y="974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90288</xdr:rowOff>
    </xdr:from>
    <xdr:ext cx="534377" cy="259045"/>
    <xdr:sp macro="" textlink="">
      <xdr:nvSpPr>
        <xdr:cNvPr id="362" name="テキスト ボックス 361"/>
        <xdr:cNvSpPr txBox="1"/>
      </xdr:nvSpPr>
      <xdr:spPr>
        <a:xfrm>
          <a:off x="8483111" y="952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94193</xdr:rowOff>
    </xdr:from>
    <xdr:to>
      <xdr:col>41</xdr:col>
      <xdr:colOff>50800</xdr:colOff>
      <xdr:row>58</xdr:row>
      <xdr:rowOff>82924</xdr:rowOff>
    </xdr:to>
    <xdr:cxnSp macro="">
      <xdr:nvCxnSpPr>
        <xdr:cNvPr id="363" name="直線コネクタ 362"/>
        <xdr:cNvCxnSpPr/>
      </xdr:nvCxnSpPr>
      <xdr:spPr>
        <a:xfrm>
          <a:off x="6972300" y="9866843"/>
          <a:ext cx="889000" cy="16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168880</xdr:rowOff>
    </xdr:from>
    <xdr:to>
      <xdr:col>41</xdr:col>
      <xdr:colOff>101600</xdr:colOff>
      <xdr:row>57</xdr:row>
      <xdr:rowOff>99030</xdr:rowOff>
    </xdr:to>
    <xdr:sp macro="" textlink="">
      <xdr:nvSpPr>
        <xdr:cNvPr id="364" name="フローチャート: 判断 363"/>
        <xdr:cNvSpPr/>
      </xdr:nvSpPr>
      <xdr:spPr>
        <a:xfrm>
          <a:off x="7810500" y="977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115557</xdr:rowOff>
    </xdr:from>
    <xdr:ext cx="534377" cy="259045"/>
    <xdr:sp macro="" textlink="">
      <xdr:nvSpPr>
        <xdr:cNvPr id="365" name="テキスト ボックス 364"/>
        <xdr:cNvSpPr txBox="1"/>
      </xdr:nvSpPr>
      <xdr:spPr>
        <a:xfrm>
          <a:off x="7594111" y="954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147741</xdr:rowOff>
    </xdr:from>
    <xdr:to>
      <xdr:col>36</xdr:col>
      <xdr:colOff>165100</xdr:colOff>
      <xdr:row>57</xdr:row>
      <xdr:rowOff>77891</xdr:rowOff>
    </xdr:to>
    <xdr:sp macro="" textlink="">
      <xdr:nvSpPr>
        <xdr:cNvPr id="366" name="フローチャート: 判断 365"/>
        <xdr:cNvSpPr/>
      </xdr:nvSpPr>
      <xdr:spPr>
        <a:xfrm>
          <a:off x="6921500" y="97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94418</xdr:rowOff>
    </xdr:from>
    <xdr:ext cx="534377" cy="259045"/>
    <xdr:sp macro="" textlink="">
      <xdr:nvSpPr>
        <xdr:cNvPr id="367" name="テキスト ボックス 366"/>
        <xdr:cNvSpPr txBox="1"/>
      </xdr:nvSpPr>
      <xdr:spPr>
        <a:xfrm>
          <a:off x="6705111" y="952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137851</xdr:rowOff>
    </xdr:from>
    <xdr:to>
      <xdr:col>55</xdr:col>
      <xdr:colOff>50800</xdr:colOff>
      <xdr:row>58</xdr:row>
      <xdr:rowOff>68001</xdr:rowOff>
    </xdr:to>
    <xdr:sp macro="" textlink="">
      <xdr:nvSpPr>
        <xdr:cNvPr id="373" name="楕円 372"/>
        <xdr:cNvSpPr/>
      </xdr:nvSpPr>
      <xdr:spPr>
        <a:xfrm>
          <a:off x="10426700" y="991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116278</xdr:rowOff>
    </xdr:from>
    <xdr:ext cx="534377" cy="259045"/>
    <xdr:sp macro="" textlink="">
      <xdr:nvSpPr>
        <xdr:cNvPr id="374" name="普通建設事業費該当値テキスト"/>
        <xdr:cNvSpPr txBox="1"/>
      </xdr:nvSpPr>
      <xdr:spPr>
        <a:xfrm>
          <a:off x="10528300" y="988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22484</xdr:rowOff>
    </xdr:from>
    <xdr:to>
      <xdr:col>50</xdr:col>
      <xdr:colOff>165100</xdr:colOff>
      <xdr:row>58</xdr:row>
      <xdr:rowOff>124084</xdr:rowOff>
    </xdr:to>
    <xdr:sp macro="" textlink="">
      <xdr:nvSpPr>
        <xdr:cNvPr id="375" name="楕円 374"/>
        <xdr:cNvSpPr/>
      </xdr:nvSpPr>
      <xdr:spPr>
        <a:xfrm>
          <a:off x="9588500" y="996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115211</xdr:rowOff>
    </xdr:from>
    <xdr:ext cx="534377" cy="259045"/>
    <xdr:sp macro="" textlink="">
      <xdr:nvSpPr>
        <xdr:cNvPr id="376" name="テキスト ボックス 375"/>
        <xdr:cNvSpPr txBox="1"/>
      </xdr:nvSpPr>
      <xdr:spPr>
        <a:xfrm>
          <a:off x="9372111" y="1005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43149</xdr:rowOff>
    </xdr:from>
    <xdr:to>
      <xdr:col>46</xdr:col>
      <xdr:colOff>38100</xdr:colOff>
      <xdr:row>57</xdr:row>
      <xdr:rowOff>144749</xdr:rowOff>
    </xdr:to>
    <xdr:sp macro="" textlink="">
      <xdr:nvSpPr>
        <xdr:cNvPr id="377" name="楕円 376"/>
        <xdr:cNvSpPr/>
      </xdr:nvSpPr>
      <xdr:spPr>
        <a:xfrm>
          <a:off x="8699500" y="981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135876</xdr:rowOff>
    </xdr:from>
    <xdr:ext cx="534377" cy="259045"/>
    <xdr:sp macro="" textlink="">
      <xdr:nvSpPr>
        <xdr:cNvPr id="378" name="テキスト ボックス 377"/>
        <xdr:cNvSpPr txBox="1"/>
      </xdr:nvSpPr>
      <xdr:spPr>
        <a:xfrm>
          <a:off x="8483111" y="990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32124</xdr:rowOff>
    </xdr:from>
    <xdr:to>
      <xdr:col>41</xdr:col>
      <xdr:colOff>101600</xdr:colOff>
      <xdr:row>58</xdr:row>
      <xdr:rowOff>133724</xdr:rowOff>
    </xdr:to>
    <xdr:sp macro="" textlink="">
      <xdr:nvSpPr>
        <xdr:cNvPr id="379" name="楕円 378"/>
        <xdr:cNvSpPr/>
      </xdr:nvSpPr>
      <xdr:spPr>
        <a:xfrm>
          <a:off x="7810500" y="997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124851</xdr:rowOff>
    </xdr:from>
    <xdr:ext cx="534377" cy="259045"/>
    <xdr:sp macro="" textlink="">
      <xdr:nvSpPr>
        <xdr:cNvPr id="380" name="テキスト ボックス 379"/>
        <xdr:cNvSpPr txBox="1"/>
      </xdr:nvSpPr>
      <xdr:spPr>
        <a:xfrm>
          <a:off x="7594111" y="1006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43393</xdr:rowOff>
    </xdr:from>
    <xdr:to>
      <xdr:col>36</xdr:col>
      <xdr:colOff>165100</xdr:colOff>
      <xdr:row>57</xdr:row>
      <xdr:rowOff>144993</xdr:rowOff>
    </xdr:to>
    <xdr:sp macro="" textlink="">
      <xdr:nvSpPr>
        <xdr:cNvPr id="381" name="楕円 380"/>
        <xdr:cNvSpPr/>
      </xdr:nvSpPr>
      <xdr:spPr>
        <a:xfrm>
          <a:off x="6921500" y="981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136120</xdr:rowOff>
    </xdr:from>
    <xdr:ext cx="534377" cy="259045"/>
    <xdr:sp macro="" textlink="">
      <xdr:nvSpPr>
        <xdr:cNvPr id="382" name="テキスト ボックス 381"/>
        <xdr:cNvSpPr txBox="1"/>
      </xdr:nvSpPr>
      <xdr:spPr>
        <a:xfrm>
          <a:off x="6705111" y="990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119938</xdr:rowOff>
    </xdr:from>
    <xdr:to>
      <xdr:col>54</xdr:col>
      <xdr:colOff>189865</xdr:colOff>
      <xdr:row>79</xdr:row>
      <xdr:rowOff>44450</xdr:rowOff>
    </xdr:to>
    <xdr:cxnSp macro="">
      <xdr:nvCxnSpPr>
        <xdr:cNvPr id="406" name="直線コネクタ 405"/>
        <xdr:cNvCxnSpPr/>
      </xdr:nvCxnSpPr>
      <xdr:spPr>
        <a:xfrm flipV="1">
          <a:off x="10475595" y="12121438"/>
          <a:ext cx="1270" cy="14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66615</xdr:rowOff>
    </xdr:from>
    <xdr:ext cx="599010" cy="259045"/>
    <xdr:sp macro="" textlink="">
      <xdr:nvSpPr>
        <xdr:cNvPr id="409" name="普通建設事業費 （ うち新規整備　）最大値テキスト"/>
        <xdr:cNvSpPr txBox="1"/>
      </xdr:nvSpPr>
      <xdr:spPr>
        <a:xfrm>
          <a:off x="10528300" y="1189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119938</xdr:rowOff>
    </xdr:from>
    <xdr:to>
      <xdr:col>55</xdr:col>
      <xdr:colOff>88900</xdr:colOff>
      <xdr:row>70</xdr:row>
      <xdr:rowOff>119938</xdr:rowOff>
    </xdr:to>
    <xdr:cxnSp macro="">
      <xdr:nvCxnSpPr>
        <xdr:cNvPr id="410" name="直線コネクタ 409"/>
        <xdr:cNvCxnSpPr/>
      </xdr:nvCxnSpPr>
      <xdr:spPr>
        <a:xfrm>
          <a:off x="10388600" y="12121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134493</xdr:rowOff>
    </xdr:from>
    <xdr:to>
      <xdr:col>55</xdr:col>
      <xdr:colOff>0</xdr:colOff>
      <xdr:row>78</xdr:row>
      <xdr:rowOff>167411</xdr:rowOff>
    </xdr:to>
    <xdr:cxnSp macro="">
      <xdr:nvCxnSpPr>
        <xdr:cNvPr id="411" name="直線コネクタ 410"/>
        <xdr:cNvCxnSpPr/>
      </xdr:nvCxnSpPr>
      <xdr:spPr>
        <a:xfrm>
          <a:off x="9639300" y="13507593"/>
          <a:ext cx="8382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15042</xdr:rowOff>
    </xdr:from>
    <xdr:ext cx="534377" cy="259045"/>
    <xdr:sp macro="" textlink="">
      <xdr:nvSpPr>
        <xdr:cNvPr id="412" name="普通建設事業費 （ うち新規整備　）平均値テキスト"/>
        <xdr:cNvSpPr txBox="1"/>
      </xdr:nvSpPr>
      <xdr:spPr>
        <a:xfrm>
          <a:off x="10528300" y="1321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163615</xdr:rowOff>
    </xdr:from>
    <xdr:to>
      <xdr:col>55</xdr:col>
      <xdr:colOff>50800</xdr:colOff>
      <xdr:row>78</xdr:row>
      <xdr:rowOff>93765</xdr:rowOff>
    </xdr:to>
    <xdr:sp macro="" textlink="">
      <xdr:nvSpPr>
        <xdr:cNvPr id="413" name="フローチャート: 判断 412"/>
        <xdr:cNvSpPr/>
      </xdr:nvSpPr>
      <xdr:spPr>
        <a:xfrm>
          <a:off x="104267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12700</xdr:rowOff>
    </xdr:from>
    <xdr:to>
      <xdr:col>50</xdr:col>
      <xdr:colOff>114300</xdr:colOff>
      <xdr:row>78</xdr:row>
      <xdr:rowOff>134493</xdr:rowOff>
    </xdr:to>
    <xdr:cxnSp macro="">
      <xdr:nvCxnSpPr>
        <xdr:cNvPr id="414" name="直線コネクタ 413"/>
        <xdr:cNvCxnSpPr/>
      </xdr:nvCxnSpPr>
      <xdr:spPr>
        <a:xfrm>
          <a:off x="8750300" y="13214350"/>
          <a:ext cx="889000" cy="29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10719</xdr:rowOff>
    </xdr:from>
    <xdr:to>
      <xdr:col>50</xdr:col>
      <xdr:colOff>165100</xdr:colOff>
      <xdr:row>78</xdr:row>
      <xdr:rowOff>112319</xdr:rowOff>
    </xdr:to>
    <xdr:sp macro="" textlink="">
      <xdr:nvSpPr>
        <xdr:cNvPr id="415" name="フローチャート: 判断 414"/>
        <xdr:cNvSpPr/>
      </xdr:nvSpPr>
      <xdr:spPr>
        <a:xfrm>
          <a:off x="9588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128846</xdr:rowOff>
    </xdr:from>
    <xdr:ext cx="534377" cy="259045"/>
    <xdr:sp macro="" textlink="">
      <xdr:nvSpPr>
        <xdr:cNvPr id="416" name="テキスト ボックス 415"/>
        <xdr:cNvSpPr txBox="1"/>
      </xdr:nvSpPr>
      <xdr:spPr>
        <a:xfrm>
          <a:off x="9372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12700</xdr:rowOff>
    </xdr:from>
    <xdr:to>
      <xdr:col>45</xdr:col>
      <xdr:colOff>177800</xdr:colOff>
      <xdr:row>78</xdr:row>
      <xdr:rowOff>83249</xdr:rowOff>
    </xdr:to>
    <xdr:cxnSp macro="">
      <xdr:nvCxnSpPr>
        <xdr:cNvPr id="417" name="直線コネクタ 416"/>
        <xdr:cNvCxnSpPr/>
      </xdr:nvCxnSpPr>
      <xdr:spPr>
        <a:xfrm flipV="1">
          <a:off x="7861300" y="13214350"/>
          <a:ext cx="889000" cy="24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749</xdr:rowOff>
    </xdr:from>
    <xdr:to>
      <xdr:col>46</xdr:col>
      <xdr:colOff>38100</xdr:colOff>
      <xdr:row>78</xdr:row>
      <xdr:rowOff>102349</xdr:rowOff>
    </xdr:to>
    <xdr:sp macro="" textlink="">
      <xdr:nvSpPr>
        <xdr:cNvPr id="418" name="フローチャート: 判断 417"/>
        <xdr:cNvSpPr/>
      </xdr:nvSpPr>
      <xdr:spPr>
        <a:xfrm>
          <a:off x="8699500" y="1337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93476</xdr:rowOff>
    </xdr:from>
    <xdr:ext cx="534377" cy="259045"/>
    <xdr:sp macro="" textlink="">
      <xdr:nvSpPr>
        <xdr:cNvPr id="419" name="テキスト ボックス 418"/>
        <xdr:cNvSpPr txBox="1"/>
      </xdr:nvSpPr>
      <xdr:spPr>
        <a:xfrm>
          <a:off x="8483111" y="1346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27863</xdr:rowOff>
    </xdr:from>
    <xdr:to>
      <xdr:col>41</xdr:col>
      <xdr:colOff>50800</xdr:colOff>
      <xdr:row>78</xdr:row>
      <xdr:rowOff>83249</xdr:rowOff>
    </xdr:to>
    <xdr:cxnSp macro="">
      <xdr:nvCxnSpPr>
        <xdr:cNvPr id="420" name="直線コネクタ 419"/>
        <xdr:cNvCxnSpPr/>
      </xdr:nvCxnSpPr>
      <xdr:spPr>
        <a:xfrm>
          <a:off x="6972300" y="13229513"/>
          <a:ext cx="889000" cy="22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164376</xdr:rowOff>
    </xdr:from>
    <xdr:to>
      <xdr:col>41</xdr:col>
      <xdr:colOff>101600</xdr:colOff>
      <xdr:row>78</xdr:row>
      <xdr:rowOff>94526</xdr:rowOff>
    </xdr:to>
    <xdr:sp macro="" textlink="">
      <xdr:nvSpPr>
        <xdr:cNvPr id="421" name="フローチャート: 判断 420"/>
        <xdr:cNvSpPr/>
      </xdr:nvSpPr>
      <xdr:spPr>
        <a:xfrm>
          <a:off x="7810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111053</xdr:rowOff>
    </xdr:from>
    <xdr:ext cx="534377" cy="259045"/>
    <xdr:sp macro="" textlink="">
      <xdr:nvSpPr>
        <xdr:cNvPr id="422" name="テキスト ボックス 421"/>
        <xdr:cNvSpPr txBox="1"/>
      </xdr:nvSpPr>
      <xdr:spPr>
        <a:xfrm>
          <a:off x="7594111" y="131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86843</xdr:rowOff>
    </xdr:from>
    <xdr:to>
      <xdr:col>36</xdr:col>
      <xdr:colOff>165100</xdr:colOff>
      <xdr:row>78</xdr:row>
      <xdr:rowOff>16993</xdr:rowOff>
    </xdr:to>
    <xdr:sp macro="" textlink="">
      <xdr:nvSpPr>
        <xdr:cNvPr id="423" name="フローチャート: 判断 422"/>
        <xdr:cNvSpPr/>
      </xdr:nvSpPr>
      <xdr:spPr>
        <a:xfrm>
          <a:off x="6921500" y="132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8120</xdr:rowOff>
    </xdr:from>
    <xdr:ext cx="534377" cy="259045"/>
    <xdr:sp macro="" textlink="">
      <xdr:nvSpPr>
        <xdr:cNvPr id="424" name="テキスト ボックス 423"/>
        <xdr:cNvSpPr txBox="1"/>
      </xdr:nvSpPr>
      <xdr:spPr>
        <a:xfrm>
          <a:off x="6705111" y="1338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116611</xdr:rowOff>
    </xdr:from>
    <xdr:to>
      <xdr:col>55</xdr:col>
      <xdr:colOff>50800</xdr:colOff>
      <xdr:row>79</xdr:row>
      <xdr:rowOff>46761</xdr:rowOff>
    </xdr:to>
    <xdr:sp macro="" textlink="">
      <xdr:nvSpPr>
        <xdr:cNvPr id="430" name="楕円 429"/>
        <xdr:cNvSpPr/>
      </xdr:nvSpPr>
      <xdr:spPr>
        <a:xfrm>
          <a:off x="10426700" y="1348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31538</xdr:rowOff>
    </xdr:from>
    <xdr:ext cx="469744" cy="259045"/>
    <xdr:sp macro="" textlink="">
      <xdr:nvSpPr>
        <xdr:cNvPr id="431" name="普通建設事業費 （ うち新規整備　）該当値テキスト"/>
        <xdr:cNvSpPr txBox="1"/>
      </xdr:nvSpPr>
      <xdr:spPr>
        <a:xfrm>
          <a:off x="10528300" y="1340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83693</xdr:rowOff>
    </xdr:from>
    <xdr:to>
      <xdr:col>50</xdr:col>
      <xdr:colOff>165100</xdr:colOff>
      <xdr:row>79</xdr:row>
      <xdr:rowOff>13843</xdr:rowOff>
    </xdr:to>
    <xdr:sp macro="" textlink="">
      <xdr:nvSpPr>
        <xdr:cNvPr id="432" name="楕円 431"/>
        <xdr:cNvSpPr/>
      </xdr:nvSpPr>
      <xdr:spPr>
        <a:xfrm>
          <a:off x="9588500" y="1345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4970</xdr:rowOff>
    </xdr:from>
    <xdr:ext cx="469744" cy="259045"/>
    <xdr:sp macro="" textlink="">
      <xdr:nvSpPr>
        <xdr:cNvPr id="433" name="テキスト ボックス 432"/>
        <xdr:cNvSpPr txBox="1"/>
      </xdr:nvSpPr>
      <xdr:spPr>
        <a:xfrm>
          <a:off x="9404428" y="13549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133350</xdr:rowOff>
    </xdr:from>
    <xdr:to>
      <xdr:col>46</xdr:col>
      <xdr:colOff>38100</xdr:colOff>
      <xdr:row>77</xdr:row>
      <xdr:rowOff>63500</xdr:rowOff>
    </xdr:to>
    <xdr:sp macro="" textlink="">
      <xdr:nvSpPr>
        <xdr:cNvPr id="434" name="楕円 433"/>
        <xdr:cNvSpPr/>
      </xdr:nvSpPr>
      <xdr:spPr>
        <a:xfrm>
          <a:off x="86995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80027</xdr:rowOff>
    </xdr:from>
    <xdr:ext cx="534377" cy="259045"/>
    <xdr:sp macro="" textlink="">
      <xdr:nvSpPr>
        <xdr:cNvPr id="435" name="テキスト ボックス 434"/>
        <xdr:cNvSpPr txBox="1"/>
      </xdr:nvSpPr>
      <xdr:spPr>
        <a:xfrm>
          <a:off x="8483111" y="1293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32449</xdr:rowOff>
    </xdr:from>
    <xdr:to>
      <xdr:col>41</xdr:col>
      <xdr:colOff>101600</xdr:colOff>
      <xdr:row>78</xdr:row>
      <xdr:rowOff>134049</xdr:rowOff>
    </xdr:to>
    <xdr:sp macro="" textlink="">
      <xdr:nvSpPr>
        <xdr:cNvPr id="436" name="楕円 435"/>
        <xdr:cNvSpPr/>
      </xdr:nvSpPr>
      <xdr:spPr>
        <a:xfrm>
          <a:off x="7810500" y="1340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125176</xdr:rowOff>
    </xdr:from>
    <xdr:ext cx="534377" cy="259045"/>
    <xdr:sp macro="" textlink="">
      <xdr:nvSpPr>
        <xdr:cNvPr id="437" name="テキスト ボックス 436"/>
        <xdr:cNvSpPr txBox="1"/>
      </xdr:nvSpPr>
      <xdr:spPr>
        <a:xfrm>
          <a:off x="7594111" y="1349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148513</xdr:rowOff>
    </xdr:from>
    <xdr:to>
      <xdr:col>36</xdr:col>
      <xdr:colOff>165100</xdr:colOff>
      <xdr:row>77</xdr:row>
      <xdr:rowOff>78663</xdr:rowOff>
    </xdr:to>
    <xdr:sp macro="" textlink="">
      <xdr:nvSpPr>
        <xdr:cNvPr id="438" name="楕円 437"/>
        <xdr:cNvSpPr/>
      </xdr:nvSpPr>
      <xdr:spPr>
        <a:xfrm>
          <a:off x="6921500" y="1317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95190</xdr:rowOff>
    </xdr:from>
    <xdr:ext cx="534377" cy="259045"/>
    <xdr:sp macro="" textlink="">
      <xdr:nvSpPr>
        <xdr:cNvPr id="439" name="テキスト ボックス 438"/>
        <xdr:cNvSpPr txBox="1"/>
      </xdr:nvSpPr>
      <xdr:spPr>
        <a:xfrm>
          <a:off x="6705111" y="1295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126155</xdr:rowOff>
    </xdr:from>
    <xdr:to>
      <xdr:col>54</xdr:col>
      <xdr:colOff>189865</xdr:colOff>
      <xdr:row>98</xdr:row>
      <xdr:rowOff>167723</xdr:rowOff>
    </xdr:to>
    <xdr:cxnSp macro="">
      <xdr:nvCxnSpPr>
        <xdr:cNvPr id="463" name="直線コネクタ 462"/>
        <xdr:cNvCxnSpPr/>
      </xdr:nvCxnSpPr>
      <xdr:spPr>
        <a:xfrm flipV="1">
          <a:off x="10475595" y="15556655"/>
          <a:ext cx="1270" cy="141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xdr:rowOff>
    </xdr:from>
    <xdr:ext cx="469744" cy="259045"/>
    <xdr:sp macro="" textlink="">
      <xdr:nvSpPr>
        <xdr:cNvPr id="464" name="普通建設事業費 （ うち更新整備　）最小値テキスト"/>
        <xdr:cNvSpPr txBox="1"/>
      </xdr:nvSpPr>
      <xdr:spPr>
        <a:xfrm>
          <a:off x="10528300" y="169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167723</xdr:rowOff>
    </xdr:from>
    <xdr:to>
      <xdr:col>55</xdr:col>
      <xdr:colOff>88900</xdr:colOff>
      <xdr:row>98</xdr:row>
      <xdr:rowOff>167723</xdr:rowOff>
    </xdr:to>
    <xdr:cxnSp macro="">
      <xdr:nvCxnSpPr>
        <xdr:cNvPr id="465" name="直線コネクタ 464"/>
        <xdr:cNvCxnSpPr/>
      </xdr:nvCxnSpPr>
      <xdr:spPr>
        <a:xfrm>
          <a:off x="10388600" y="1696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72832</xdr:rowOff>
    </xdr:from>
    <xdr:ext cx="534377" cy="259045"/>
    <xdr:sp macro="" textlink="">
      <xdr:nvSpPr>
        <xdr:cNvPr id="466" name="普通建設事業費 （ うち更新整備　）最大値テキスト"/>
        <xdr:cNvSpPr txBox="1"/>
      </xdr:nvSpPr>
      <xdr:spPr>
        <a:xfrm>
          <a:off x="10528300" y="153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126155</xdr:rowOff>
    </xdr:from>
    <xdr:to>
      <xdr:col>55</xdr:col>
      <xdr:colOff>88900</xdr:colOff>
      <xdr:row>90</xdr:row>
      <xdr:rowOff>126155</xdr:rowOff>
    </xdr:to>
    <xdr:cxnSp macro="">
      <xdr:nvCxnSpPr>
        <xdr:cNvPr id="467" name="直線コネクタ 466"/>
        <xdr:cNvCxnSpPr/>
      </xdr:nvCxnSpPr>
      <xdr:spPr>
        <a:xfrm>
          <a:off x="10388600" y="1555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155111</xdr:rowOff>
    </xdr:from>
    <xdr:to>
      <xdr:col>55</xdr:col>
      <xdr:colOff>0</xdr:colOff>
      <xdr:row>98</xdr:row>
      <xdr:rowOff>95541</xdr:rowOff>
    </xdr:to>
    <xdr:cxnSp macro="">
      <xdr:nvCxnSpPr>
        <xdr:cNvPr id="468" name="直線コネクタ 467"/>
        <xdr:cNvCxnSpPr/>
      </xdr:nvCxnSpPr>
      <xdr:spPr>
        <a:xfrm flipV="1">
          <a:off x="9639300" y="16614311"/>
          <a:ext cx="838200" cy="28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78782</xdr:rowOff>
    </xdr:from>
    <xdr:ext cx="534377" cy="259045"/>
    <xdr:sp macro="" textlink="">
      <xdr:nvSpPr>
        <xdr:cNvPr id="469" name="普通建設事業費 （ うち更新整備　）平均値テキスト"/>
        <xdr:cNvSpPr txBox="1"/>
      </xdr:nvSpPr>
      <xdr:spPr>
        <a:xfrm>
          <a:off x="10528300" y="1636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55905</xdr:rowOff>
    </xdr:from>
    <xdr:to>
      <xdr:col>55</xdr:col>
      <xdr:colOff>50800</xdr:colOff>
      <xdr:row>96</xdr:row>
      <xdr:rowOff>157505</xdr:rowOff>
    </xdr:to>
    <xdr:sp macro="" textlink="">
      <xdr:nvSpPr>
        <xdr:cNvPr id="470" name="フローチャート: 判断 469"/>
        <xdr:cNvSpPr/>
      </xdr:nvSpPr>
      <xdr:spPr>
        <a:xfrm>
          <a:off x="10426700" y="165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91636</xdr:rowOff>
    </xdr:from>
    <xdr:to>
      <xdr:col>50</xdr:col>
      <xdr:colOff>114300</xdr:colOff>
      <xdr:row>98</xdr:row>
      <xdr:rowOff>95541</xdr:rowOff>
    </xdr:to>
    <xdr:cxnSp macro="">
      <xdr:nvCxnSpPr>
        <xdr:cNvPr id="471" name="直線コネクタ 470"/>
        <xdr:cNvCxnSpPr/>
      </xdr:nvCxnSpPr>
      <xdr:spPr>
        <a:xfrm>
          <a:off x="8750300" y="16893736"/>
          <a:ext cx="889000" cy="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93187</xdr:rowOff>
    </xdr:from>
    <xdr:to>
      <xdr:col>50</xdr:col>
      <xdr:colOff>165100</xdr:colOff>
      <xdr:row>97</xdr:row>
      <xdr:rowOff>23337</xdr:rowOff>
    </xdr:to>
    <xdr:sp macro="" textlink="">
      <xdr:nvSpPr>
        <xdr:cNvPr id="472" name="フローチャート: 判断 471"/>
        <xdr:cNvSpPr/>
      </xdr:nvSpPr>
      <xdr:spPr>
        <a:xfrm>
          <a:off x="9588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39864</xdr:rowOff>
    </xdr:from>
    <xdr:ext cx="534377" cy="259045"/>
    <xdr:sp macro="" textlink="">
      <xdr:nvSpPr>
        <xdr:cNvPr id="473" name="テキスト ボックス 472"/>
        <xdr:cNvSpPr txBox="1"/>
      </xdr:nvSpPr>
      <xdr:spPr>
        <a:xfrm>
          <a:off x="9372111" y="1632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91636</xdr:rowOff>
    </xdr:from>
    <xdr:to>
      <xdr:col>45</xdr:col>
      <xdr:colOff>177800</xdr:colOff>
      <xdr:row>98</xdr:row>
      <xdr:rowOff>99219</xdr:rowOff>
    </xdr:to>
    <xdr:cxnSp macro="">
      <xdr:nvCxnSpPr>
        <xdr:cNvPr id="474" name="直線コネクタ 473"/>
        <xdr:cNvCxnSpPr/>
      </xdr:nvCxnSpPr>
      <xdr:spPr>
        <a:xfrm flipV="1">
          <a:off x="7861300" y="16893736"/>
          <a:ext cx="889000" cy="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19901</xdr:rowOff>
    </xdr:from>
    <xdr:to>
      <xdr:col>46</xdr:col>
      <xdr:colOff>38100</xdr:colOff>
      <xdr:row>96</xdr:row>
      <xdr:rowOff>121501</xdr:rowOff>
    </xdr:to>
    <xdr:sp macro="" textlink="">
      <xdr:nvSpPr>
        <xdr:cNvPr id="475" name="フローチャート: 判断 474"/>
        <xdr:cNvSpPr/>
      </xdr:nvSpPr>
      <xdr:spPr>
        <a:xfrm>
          <a:off x="8699500" y="1647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138028</xdr:rowOff>
    </xdr:from>
    <xdr:ext cx="534377" cy="259045"/>
    <xdr:sp macro="" textlink="">
      <xdr:nvSpPr>
        <xdr:cNvPr id="476" name="テキスト ボックス 475"/>
        <xdr:cNvSpPr txBox="1"/>
      </xdr:nvSpPr>
      <xdr:spPr>
        <a:xfrm>
          <a:off x="8483111" y="1625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79102</xdr:rowOff>
    </xdr:from>
    <xdr:to>
      <xdr:col>41</xdr:col>
      <xdr:colOff>50800</xdr:colOff>
      <xdr:row>98</xdr:row>
      <xdr:rowOff>99219</xdr:rowOff>
    </xdr:to>
    <xdr:cxnSp macro="">
      <xdr:nvCxnSpPr>
        <xdr:cNvPr id="477" name="直線コネクタ 476"/>
        <xdr:cNvCxnSpPr/>
      </xdr:nvCxnSpPr>
      <xdr:spPr>
        <a:xfrm>
          <a:off x="6972300" y="16881202"/>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77432</xdr:rowOff>
    </xdr:from>
    <xdr:to>
      <xdr:col>41</xdr:col>
      <xdr:colOff>101600</xdr:colOff>
      <xdr:row>97</xdr:row>
      <xdr:rowOff>7582</xdr:rowOff>
    </xdr:to>
    <xdr:sp macro="" textlink="">
      <xdr:nvSpPr>
        <xdr:cNvPr id="478" name="フローチャート: 判断 477"/>
        <xdr:cNvSpPr/>
      </xdr:nvSpPr>
      <xdr:spPr>
        <a:xfrm>
          <a:off x="78105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24109</xdr:rowOff>
    </xdr:from>
    <xdr:ext cx="534377" cy="259045"/>
    <xdr:sp macro="" textlink="">
      <xdr:nvSpPr>
        <xdr:cNvPr id="479" name="テキスト ボックス 478"/>
        <xdr:cNvSpPr txBox="1"/>
      </xdr:nvSpPr>
      <xdr:spPr>
        <a:xfrm>
          <a:off x="7594111" y="163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1612</xdr:rowOff>
    </xdr:from>
    <xdr:to>
      <xdr:col>36</xdr:col>
      <xdr:colOff>165100</xdr:colOff>
      <xdr:row>97</xdr:row>
      <xdr:rowOff>103212</xdr:rowOff>
    </xdr:to>
    <xdr:sp macro="" textlink="">
      <xdr:nvSpPr>
        <xdr:cNvPr id="480" name="フローチャート: 判断 479"/>
        <xdr:cNvSpPr/>
      </xdr:nvSpPr>
      <xdr:spPr>
        <a:xfrm>
          <a:off x="6921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119739</xdr:rowOff>
    </xdr:from>
    <xdr:ext cx="534377" cy="259045"/>
    <xdr:sp macro="" textlink="">
      <xdr:nvSpPr>
        <xdr:cNvPr id="481" name="テキスト ボックス 480"/>
        <xdr:cNvSpPr txBox="1"/>
      </xdr:nvSpPr>
      <xdr:spPr>
        <a:xfrm>
          <a:off x="6705111" y="164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104311</xdr:rowOff>
    </xdr:from>
    <xdr:to>
      <xdr:col>55</xdr:col>
      <xdr:colOff>50800</xdr:colOff>
      <xdr:row>97</xdr:row>
      <xdr:rowOff>34461</xdr:rowOff>
    </xdr:to>
    <xdr:sp macro="" textlink="">
      <xdr:nvSpPr>
        <xdr:cNvPr id="487" name="楕円 486"/>
        <xdr:cNvSpPr/>
      </xdr:nvSpPr>
      <xdr:spPr>
        <a:xfrm>
          <a:off x="10426700" y="1656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82738</xdr:rowOff>
    </xdr:from>
    <xdr:ext cx="534377" cy="259045"/>
    <xdr:sp macro="" textlink="">
      <xdr:nvSpPr>
        <xdr:cNvPr id="488" name="普通建設事業費 （ うち更新整備　）該当値テキスト"/>
        <xdr:cNvSpPr txBox="1"/>
      </xdr:nvSpPr>
      <xdr:spPr>
        <a:xfrm>
          <a:off x="10528300" y="1654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44741</xdr:rowOff>
    </xdr:from>
    <xdr:to>
      <xdr:col>50</xdr:col>
      <xdr:colOff>165100</xdr:colOff>
      <xdr:row>98</xdr:row>
      <xdr:rowOff>146341</xdr:rowOff>
    </xdr:to>
    <xdr:sp macro="" textlink="">
      <xdr:nvSpPr>
        <xdr:cNvPr id="489" name="楕円 488"/>
        <xdr:cNvSpPr/>
      </xdr:nvSpPr>
      <xdr:spPr>
        <a:xfrm>
          <a:off x="9588500" y="1684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137468</xdr:rowOff>
    </xdr:from>
    <xdr:ext cx="469744" cy="259045"/>
    <xdr:sp macro="" textlink="">
      <xdr:nvSpPr>
        <xdr:cNvPr id="490" name="テキスト ボックス 489"/>
        <xdr:cNvSpPr txBox="1"/>
      </xdr:nvSpPr>
      <xdr:spPr>
        <a:xfrm>
          <a:off x="9404428" y="16939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40836</xdr:rowOff>
    </xdr:from>
    <xdr:to>
      <xdr:col>46</xdr:col>
      <xdr:colOff>38100</xdr:colOff>
      <xdr:row>98</xdr:row>
      <xdr:rowOff>142436</xdr:rowOff>
    </xdr:to>
    <xdr:sp macro="" textlink="">
      <xdr:nvSpPr>
        <xdr:cNvPr id="491" name="楕円 490"/>
        <xdr:cNvSpPr/>
      </xdr:nvSpPr>
      <xdr:spPr>
        <a:xfrm>
          <a:off x="8699500" y="1684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133563</xdr:rowOff>
    </xdr:from>
    <xdr:ext cx="469744" cy="259045"/>
    <xdr:sp macro="" textlink="">
      <xdr:nvSpPr>
        <xdr:cNvPr id="492" name="テキスト ボックス 491"/>
        <xdr:cNvSpPr txBox="1"/>
      </xdr:nvSpPr>
      <xdr:spPr>
        <a:xfrm>
          <a:off x="8515428" y="1693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48419</xdr:rowOff>
    </xdr:from>
    <xdr:to>
      <xdr:col>41</xdr:col>
      <xdr:colOff>101600</xdr:colOff>
      <xdr:row>98</xdr:row>
      <xdr:rowOff>150019</xdr:rowOff>
    </xdr:to>
    <xdr:sp macro="" textlink="">
      <xdr:nvSpPr>
        <xdr:cNvPr id="493" name="楕円 492"/>
        <xdr:cNvSpPr/>
      </xdr:nvSpPr>
      <xdr:spPr>
        <a:xfrm>
          <a:off x="7810500" y="1685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141146</xdr:rowOff>
    </xdr:from>
    <xdr:ext cx="469744" cy="259045"/>
    <xdr:sp macro="" textlink="">
      <xdr:nvSpPr>
        <xdr:cNvPr id="494" name="テキスト ボックス 493"/>
        <xdr:cNvSpPr txBox="1"/>
      </xdr:nvSpPr>
      <xdr:spPr>
        <a:xfrm>
          <a:off x="7626428" y="1694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28302</xdr:rowOff>
    </xdr:from>
    <xdr:to>
      <xdr:col>36</xdr:col>
      <xdr:colOff>165100</xdr:colOff>
      <xdr:row>98</xdr:row>
      <xdr:rowOff>129902</xdr:rowOff>
    </xdr:to>
    <xdr:sp macro="" textlink="">
      <xdr:nvSpPr>
        <xdr:cNvPr id="495" name="楕円 494"/>
        <xdr:cNvSpPr/>
      </xdr:nvSpPr>
      <xdr:spPr>
        <a:xfrm>
          <a:off x="6921500" y="1683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121029</xdr:rowOff>
    </xdr:from>
    <xdr:ext cx="469744" cy="259045"/>
    <xdr:sp macro="" textlink="">
      <xdr:nvSpPr>
        <xdr:cNvPr id="496" name="テキスト ボックス 495"/>
        <xdr:cNvSpPr txBox="1"/>
      </xdr:nvSpPr>
      <xdr:spPr>
        <a:xfrm>
          <a:off x="6737428" y="1692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155016</xdr:rowOff>
    </xdr:from>
    <xdr:to>
      <xdr:col>85</xdr:col>
      <xdr:colOff>126364</xdr:colOff>
      <xdr:row>39</xdr:row>
      <xdr:rowOff>44450</xdr:rowOff>
    </xdr:to>
    <xdr:cxnSp macro="">
      <xdr:nvCxnSpPr>
        <xdr:cNvPr id="520" name="直線コネクタ 519"/>
        <xdr:cNvCxnSpPr/>
      </xdr:nvCxnSpPr>
      <xdr:spPr>
        <a:xfrm flipV="1">
          <a:off x="16317595" y="5469966"/>
          <a:ext cx="1269" cy="126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101693</xdr:rowOff>
    </xdr:from>
    <xdr:ext cx="534377" cy="259045"/>
    <xdr:sp macro="" textlink="">
      <xdr:nvSpPr>
        <xdr:cNvPr id="523" name="災害復旧事業費最大値テキスト"/>
        <xdr:cNvSpPr txBox="1"/>
      </xdr:nvSpPr>
      <xdr:spPr>
        <a:xfrm>
          <a:off x="16370300" y="52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155016</xdr:rowOff>
    </xdr:from>
    <xdr:to>
      <xdr:col>86</xdr:col>
      <xdr:colOff>25400</xdr:colOff>
      <xdr:row>31</xdr:row>
      <xdr:rowOff>155016</xdr:rowOff>
    </xdr:to>
    <xdr:cxnSp macro="">
      <xdr:nvCxnSpPr>
        <xdr:cNvPr id="524" name="直線コネクタ 523"/>
        <xdr:cNvCxnSpPr/>
      </xdr:nvCxnSpPr>
      <xdr:spPr>
        <a:xfrm>
          <a:off x="16230600" y="5469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28524</xdr:rowOff>
    </xdr:from>
    <xdr:to>
      <xdr:col>85</xdr:col>
      <xdr:colOff>127000</xdr:colOff>
      <xdr:row>38</xdr:row>
      <xdr:rowOff>30505</xdr:rowOff>
    </xdr:to>
    <xdr:cxnSp macro="">
      <xdr:nvCxnSpPr>
        <xdr:cNvPr id="525" name="直線コネクタ 524"/>
        <xdr:cNvCxnSpPr/>
      </xdr:nvCxnSpPr>
      <xdr:spPr>
        <a:xfrm>
          <a:off x="15481300" y="6200724"/>
          <a:ext cx="838200" cy="34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45229</xdr:rowOff>
    </xdr:from>
    <xdr:ext cx="469744" cy="259045"/>
    <xdr:sp macro="" textlink="">
      <xdr:nvSpPr>
        <xdr:cNvPr id="526" name="災害復旧事業費平均値テキスト"/>
        <xdr:cNvSpPr txBox="1"/>
      </xdr:nvSpPr>
      <xdr:spPr>
        <a:xfrm>
          <a:off x="16370300" y="6560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66802</xdr:rowOff>
    </xdr:from>
    <xdr:to>
      <xdr:col>85</xdr:col>
      <xdr:colOff>177800</xdr:colOff>
      <xdr:row>38</xdr:row>
      <xdr:rowOff>168402</xdr:rowOff>
    </xdr:to>
    <xdr:sp macro="" textlink="">
      <xdr:nvSpPr>
        <xdr:cNvPr id="527" name="フローチャート: 判断 526"/>
        <xdr:cNvSpPr/>
      </xdr:nvSpPr>
      <xdr:spPr>
        <a:xfrm>
          <a:off x="162687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28524</xdr:rowOff>
    </xdr:from>
    <xdr:to>
      <xdr:col>81</xdr:col>
      <xdr:colOff>50800</xdr:colOff>
      <xdr:row>38</xdr:row>
      <xdr:rowOff>31648</xdr:rowOff>
    </xdr:to>
    <xdr:cxnSp macro="">
      <xdr:nvCxnSpPr>
        <xdr:cNvPr id="528" name="直線コネクタ 527"/>
        <xdr:cNvCxnSpPr/>
      </xdr:nvCxnSpPr>
      <xdr:spPr>
        <a:xfrm flipV="1">
          <a:off x="14592300" y="6200724"/>
          <a:ext cx="889000" cy="34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38836</xdr:rowOff>
    </xdr:from>
    <xdr:to>
      <xdr:col>81</xdr:col>
      <xdr:colOff>101600</xdr:colOff>
      <xdr:row>38</xdr:row>
      <xdr:rowOff>140436</xdr:rowOff>
    </xdr:to>
    <xdr:sp macro="" textlink="">
      <xdr:nvSpPr>
        <xdr:cNvPr id="529" name="フローチャート: 判断 528"/>
        <xdr:cNvSpPr/>
      </xdr:nvSpPr>
      <xdr:spPr>
        <a:xfrm>
          <a:off x="15430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131563</xdr:rowOff>
    </xdr:from>
    <xdr:ext cx="469744" cy="259045"/>
    <xdr:sp macro="" textlink="">
      <xdr:nvSpPr>
        <xdr:cNvPr id="530" name="テキスト ボックス 529"/>
        <xdr:cNvSpPr txBox="1"/>
      </xdr:nvSpPr>
      <xdr:spPr>
        <a:xfrm>
          <a:off x="15246428" y="664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31648</xdr:rowOff>
    </xdr:from>
    <xdr:to>
      <xdr:col>76</xdr:col>
      <xdr:colOff>114300</xdr:colOff>
      <xdr:row>39</xdr:row>
      <xdr:rowOff>22961</xdr:rowOff>
    </xdr:to>
    <xdr:cxnSp macro="">
      <xdr:nvCxnSpPr>
        <xdr:cNvPr id="531" name="直線コネクタ 530"/>
        <xdr:cNvCxnSpPr/>
      </xdr:nvCxnSpPr>
      <xdr:spPr>
        <a:xfrm flipV="1">
          <a:off x="13703300" y="6546748"/>
          <a:ext cx="889000" cy="16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118618</xdr:rowOff>
    </xdr:from>
    <xdr:to>
      <xdr:col>76</xdr:col>
      <xdr:colOff>165100</xdr:colOff>
      <xdr:row>39</xdr:row>
      <xdr:rowOff>48768</xdr:rowOff>
    </xdr:to>
    <xdr:sp macro="" textlink="">
      <xdr:nvSpPr>
        <xdr:cNvPr id="532" name="フローチャート: 判断 531"/>
        <xdr:cNvSpPr/>
      </xdr:nvSpPr>
      <xdr:spPr>
        <a:xfrm>
          <a:off x="14541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39895</xdr:rowOff>
    </xdr:from>
    <xdr:ext cx="378565" cy="259045"/>
    <xdr:sp macro="" textlink="">
      <xdr:nvSpPr>
        <xdr:cNvPr id="533" name="テキスト ボックス 532"/>
        <xdr:cNvSpPr txBox="1"/>
      </xdr:nvSpPr>
      <xdr:spPr>
        <a:xfrm>
          <a:off x="14403017" y="6726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139471</xdr:rowOff>
    </xdr:from>
    <xdr:to>
      <xdr:col>71</xdr:col>
      <xdr:colOff>177800</xdr:colOff>
      <xdr:row>39</xdr:row>
      <xdr:rowOff>22961</xdr:rowOff>
    </xdr:to>
    <xdr:cxnSp macro="">
      <xdr:nvCxnSpPr>
        <xdr:cNvPr id="534" name="直線コネクタ 533"/>
        <xdr:cNvCxnSpPr/>
      </xdr:nvCxnSpPr>
      <xdr:spPr>
        <a:xfrm>
          <a:off x="12814300" y="6654571"/>
          <a:ext cx="889000" cy="5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132715</xdr:rowOff>
    </xdr:from>
    <xdr:to>
      <xdr:col>72</xdr:col>
      <xdr:colOff>38100</xdr:colOff>
      <xdr:row>39</xdr:row>
      <xdr:rowOff>62865</xdr:rowOff>
    </xdr:to>
    <xdr:sp macro="" textlink="">
      <xdr:nvSpPr>
        <xdr:cNvPr id="535" name="フローチャート: 判断 534"/>
        <xdr:cNvSpPr/>
      </xdr:nvSpPr>
      <xdr:spPr>
        <a:xfrm>
          <a:off x="13652500" y="664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79392</xdr:rowOff>
    </xdr:from>
    <xdr:ext cx="378565" cy="259045"/>
    <xdr:sp macro="" textlink="">
      <xdr:nvSpPr>
        <xdr:cNvPr id="536" name="テキスト ボックス 535"/>
        <xdr:cNvSpPr txBox="1"/>
      </xdr:nvSpPr>
      <xdr:spPr>
        <a:xfrm>
          <a:off x="13514017" y="6423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131953</xdr:rowOff>
    </xdr:from>
    <xdr:to>
      <xdr:col>67</xdr:col>
      <xdr:colOff>101600</xdr:colOff>
      <xdr:row>39</xdr:row>
      <xdr:rowOff>62103</xdr:rowOff>
    </xdr:to>
    <xdr:sp macro="" textlink="">
      <xdr:nvSpPr>
        <xdr:cNvPr id="537" name="フローチャート: 判断 536"/>
        <xdr:cNvSpPr/>
      </xdr:nvSpPr>
      <xdr:spPr>
        <a:xfrm>
          <a:off x="12763500" y="664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53230</xdr:rowOff>
    </xdr:from>
    <xdr:ext cx="378565" cy="259045"/>
    <xdr:sp macro="" textlink="">
      <xdr:nvSpPr>
        <xdr:cNvPr id="538" name="テキスト ボックス 537"/>
        <xdr:cNvSpPr txBox="1"/>
      </xdr:nvSpPr>
      <xdr:spPr>
        <a:xfrm>
          <a:off x="12625017" y="6739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151156</xdr:rowOff>
    </xdr:from>
    <xdr:to>
      <xdr:col>85</xdr:col>
      <xdr:colOff>177800</xdr:colOff>
      <xdr:row>38</xdr:row>
      <xdr:rowOff>81305</xdr:rowOff>
    </xdr:to>
    <xdr:sp macro="" textlink="">
      <xdr:nvSpPr>
        <xdr:cNvPr id="544" name="楕円 543"/>
        <xdr:cNvSpPr/>
      </xdr:nvSpPr>
      <xdr:spPr>
        <a:xfrm>
          <a:off x="16268700" y="64948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2583</xdr:rowOff>
    </xdr:from>
    <xdr:ext cx="469744" cy="259045"/>
    <xdr:sp macro="" textlink="">
      <xdr:nvSpPr>
        <xdr:cNvPr id="545" name="災害復旧事業費該当値テキスト"/>
        <xdr:cNvSpPr txBox="1"/>
      </xdr:nvSpPr>
      <xdr:spPr>
        <a:xfrm>
          <a:off x="16370300" y="6346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149174</xdr:rowOff>
    </xdr:from>
    <xdr:to>
      <xdr:col>81</xdr:col>
      <xdr:colOff>101600</xdr:colOff>
      <xdr:row>36</xdr:row>
      <xdr:rowOff>79324</xdr:rowOff>
    </xdr:to>
    <xdr:sp macro="" textlink="">
      <xdr:nvSpPr>
        <xdr:cNvPr id="546" name="楕円 545"/>
        <xdr:cNvSpPr/>
      </xdr:nvSpPr>
      <xdr:spPr>
        <a:xfrm>
          <a:off x="15430500" y="614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95851</xdr:rowOff>
    </xdr:from>
    <xdr:ext cx="469744" cy="259045"/>
    <xdr:sp macro="" textlink="">
      <xdr:nvSpPr>
        <xdr:cNvPr id="547" name="テキスト ボックス 546"/>
        <xdr:cNvSpPr txBox="1"/>
      </xdr:nvSpPr>
      <xdr:spPr>
        <a:xfrm>
          <a:off x="15246428" y="5925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152298</xdr:rowOff>
    </xdr:from>
    <xdr:to>
      <xdr:col>76</xdr:col>
      <xdr:colOff>165100</xdr:colOff>
      <xdr:row>38</xdr:row>
      <xdr:rowOff>82448</xdr:rowOff>
    </xdr:to>
    <xdr:sp macro="" textlink="">
      <xdr:nvSpPr>
        <xdr:cNvPr id="548" name="楕円 547"/>
        <xdr:cNvSpPr/>
      </xdr:nvSpPr>
      <xdr:spPr>
        <a:xfrm>
          <a:off x="14541500" y="649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98975</xdr:rowOff>
    </xdr:from>
    <xdr:ext cx="469744" cy="259045"/>
    <xdr:sp macro="" textlink="">
      <xdr:nvSpPr>
        <xdr:cNvPr id="549" name="テキスト ボックス 548"/>
        <xdr:cNvSpPr txBox="1"/>
      </xdr:nvSpPr>
      <xdr:spPr>
        <a:xfrm>
          <a:off x="14357428" y="62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143611</xdr:rowOff>
    </xdr:from>
    <xdr:to>
      <xdr:col>72</xdr:col>
      <xdr:colOff>38100</xdr:colOff>
      <xdr:row>39</xdr:row>
      <xdr:rowOff>73761</xdr:rowOff>
    </xdr:to>
    <xdr:sp macro="" textlink="">
      <xdr:nvSpPr>
        <xdr:cNvPr id="550" name="楕円 549"/>
        <xdr:cNvSpPr/>
      </xdr:nvSpPr>
      <xdr:spPr>
        <a:xfrm>
          <a:off x="13652500" y="665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64888</xdr:rowOff>
    </xdr:from>
    <xdr:ext cx="378565" cy="259045"/>
    <xdr:sp macro="" textlink="">
      <xdr:nvSpPr>
        <xdr:cNvPr id="551" name="テキスト ボックス 550"/>
        <xdr:cNvSpPr txBox="1"/>
      </xdr:nvSpPr>
      <xdr:spPr>
        <a:xfrm>
          <a:off x="13514017" y="6751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88671</xdr:rowOff>
    </xdr:from>
    <xdr:to>
      <xdr:col>67</xdr:col>
      <xdr:colOff>101600</xdr:colOff>
      <xdr:row>39</xdr:row>
      <xdr:rowOff>18821</xdr:rowOff>
    </xdr:to>
    <xdr:sp macro="" textlink="">
      <xdr:nvSpPr>
        <xdr:cNvPr id="552" name="楕円 551"/>
        <xdr:cNvSpPr/>
      </xdr:nvSpPr>
      <xdr:spPr>
        <a:xfrm>
          <a:off x="12763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35348</xdr:rowOff>
    </xdr:from>
    <xdr:ext cx="469744" cy="259045"/>
    <xdr:sp macro="" textlink="">
      <xdr:nvSpPr>
        <xdr:cNvPr id="553" name="テキスト ボックス 552"/>
        <xdr:cNvSpPr txBox="1"/>
      </xdr:nvSpPr>
      <xdr:spPr>
        <a:xfrm>
          <a:off x="12579428" y="637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145504</xdr:rowOff>
    </xdr:from>
    <xdr:to>
      <xdr:col>85</xdr:col>
      <xdr:colOff>126364</xdr:colOff>
      <xdr:row>78</xdr:row>
      <xdr:rowOff>60122</xdr:rowOff>
    </xdr:to>
    <xdr:cxnSp macro="">
      <xdr:nvCxnSpPr>
        <xdr:cNvPr id="626" name="直線コネクタ 625"/>
        <xdr:cNvCxnSpPr/>
      </xdr:nvCxnSpPr>
      <xdr:spPr>
        <a:xfrm flipV="1">
          <a:off x="16317595" y="12147004"/>
          <a:ext cx="1269" cy="128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63949</xdr:rowOff>
    </xdr:from>
    <xdr:ext cx="534377" cy="259045"/>
    <xdr:sp macro="" textlink="">
      <xdr:nvSpPr>
        <xdr:cNvPr id="627" name="公債費最小値テキスト"/>
        <xdr:cNvSpPr txBox="1"/>
      </xdr:nvSpPr>
      <xdr:spPr>
        <a:xfrm>
          <a:off x="16370300" y="134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60122</xdr:rowOff>
    </xdr:from>
    <xdr:to>
      <xdr:col>86</xdr:col>
      <xdr:colOff>25400</xdr:colOff>
      <xdr:row>78</xdr:row>
      <xdr:rowOff>60122</xdr:rowOff>
    </xdr:to>
    <xdr:cxnSp macro="">
      <xdr:nvCxnSpPr>
        <xdr:cNvPr id="628" name="直線コネクタ 627"/>
        <xdr:cNvCxnSpPr/>
      </xdr:nvCxnSpPr>
      <xdr:spPr>
        <a:xfrm>
          <a:off x="16230600" y="1343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92181</xdr:rowOff>
    </xdr:from>
    <xdr:ext cx="599010" cy="259045"/>
    <xdr:sp macro="" textlink="">
      <xdr:nvSpPr>
        <xdr:cNvPr id="629" name="公債費最大値テキスト"/>
        <xdr:cNvSpPr txBox="1"/>
      </xdr:nvSpPr>
      <xdr:spPr>
        <a:xfrm>
          <a:off x="16370300" y="1192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145504</xdr:rowOff>
    </xdr:from>
    <xdr:to>
      <xdr:col>86</xdr:col>
      <xdr:colOff>25400</xdr:colOff>
      <xdr:row>70</xdr:row>
      <xdr:rowOff>145504</xdr:rowOff>
    </xdr:to>
    <xdr:cxnSp macro="">
      <xdr:nvCxnSpPr>
        <xdr:cNvPr id="630" name="直線コネクタ 629"/>
        <xdr:cNvCxnSpPr/>
      </xdr:nvCxnSpPr>
      <xdr:spPr>
        <a:xfrm>
          <a:off x="16230600" y="1214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132461</xdr:rowOff>
    </xdr:from>
    <xdr:to>
      <xdr:col>85</xdr:col>
      <xdr:colOff>127000</xdr:colOff>
      <xdr:row>74</xdr:row>
      <xdr:rowOff>136284</xdr:rowOff>
    </xdr:to>
    <xdr:cxnSp macro="">
      <xdr:nvCxnSpPr>
        <xdr:cNvPr id="631" name="直線コネクタ 630"/>
        <xdr:cNvCxnSpPr/>
      </xdr:nvCxnSpPr>
      <xdr:spPr>
        <a:xfrm>
          <a:off x="15481300" y="12819761"/>
          <a:ext cx="838200" cy="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37329</xdr:rowOff>
    </xdr:from>
    <xdr:ext cx="534377" cy="259045"/>
    <xdr:sp macro="" textlink="">
      <xdr:nvSpPr>
        <xdr:cNvPr id="632" name="公債費平均値テキスト"/>
        <xdr:cNvSpPr txBox="1"/>
      </xdr:nvSpPr>
      <xdr:spPr>
        <a:xfrm>
          <a:off x="16370300" y="13067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58902</xdr:rowOff>
    </xdr:from>
    <xdr:to>
      <xdr:col>85</xdr:col>
      <xdr:colOff>177800</xdr:colOff>
      <xdr:row>76</xdr:row>
      <xdr:rowOff>160502</xdr:rowOff>
    </xdr:to>
    <xdr:sp macro="" textlink="">
      <xdr:nvSpPr>
        <xdr:cNvPr id="633" name="フローチャート: 判断 632"/>
        <xdr:cNvSpPr/>
      </xdr:nvSpPr>
      <xdr:spPr>
        <a:xfrm>
          <a:off x="162687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126047</xdr:rowOff>
    </xdr:from>
    <xdr:to>
      <xdr:col>81</xdr:col>
      <xdr:colOff>50800</xdr:colOff>
      <xdr:row>74</xdr:row>
      <xdr:rowOff>132461</xdr:rowOff>
    </xdr:to>
    <xdr:cxnSp macro="">
      <xdr:nvCxnSpPr>
        <xdr:cNvPr id="634" name="直線コネクタ 633"/>
        <xdr:cNvCxnSpPr/>
      </xdr:nvCxnSpPr>
      <xdr:spPr>
        <a:xfrm>
          <a:off x="14592300" y="12813347"/>
          <a:ext cx="889000" cy="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64427</xdr:rowOff>
    </xdr:from>
    <xdr:to>
      <xdr:col>81</xdr:col>
      <xdr:colOff>101600</xdr:colOff>
      <xdr:row>76</xdr:row>
      <xdr:rowOff>166027</xdr:rowOff>
    </xdr:to>
    <xdr:sp macro="" textlink="">
      <xdr:nvSpPr>
        <xdr:cNvPr id="635" name="フローチャート: 判断 634"/>
        <xdr:cNvSpPr/>
      </xdr:nvSpPr>
      <xdr:spPr>
        <a:xfrm>
          <a:off x="15430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157154</xdr:rowOff>
    </xdr:from>
    <xdr:ext cx="534377" cy="259045"/>
    <xdr:sp macro="" textlink="">
      <xdr:nvSpPr>
        <xdr:cNvPr id="636" name="テキスト ボックス 635"/>
        <xdr:cNvSpPr txBox="1"/>
      </xdr:nvSpPr>
      <xdr:spPr>
        <a:xfrm>
          <a:off x="15214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126047</xdr:rowOff>
    </xdr:from>
    <xdr:to>
      <xdr:col>76</xdr:col>
      <xdr:colOff>114300</xdr:colOff>
      <xdr:row>74</xdr:row>
      <xdr:rowOff>156058</xdr:rowOff>
    </xdr:to>
    <xdr:cxnSp macro="">
      <xdr:nvCxnSpPr>
        <xdr:cNvPr id="637" name="直線コネクタ 636"/>
        <xdr:cNvCxnSpPr/>
      </xdr:nvCxnSpPr>
      <xdr:spPr>
        <a:xfrm flipV="1">
          <a:off x="13703300" y="12813347"/>
          <a:ext cx="889000" cy="3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47613</xdr:rowOff>
    </xdr:from>
    <xdr:to>
      <xdr:col>76</xdr:col>
      <xdr:colOff>165100</xdr:colOff>
      <xdr:row>76</xdr:row>
      <xdr:rowOff>149213</xdr:rowOff>
    </xdr:to>
    <xdr:sp macro="" textlink="">
      <xdr:nvSpPr>
        <xdr:cNvPr id="638" name="フローチャート: 判断 637"/>
        <xdr:cNvSpPr/>
      </xdr:nvSpPr>
      <xdr:spPr>
        <a:xfrm>
          <a:off x="14541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140340</xdr:rowOff>
    </xdr:from>
    <xdr:ext cx="534377" cy="259045"/>
    <xdr:sp macro="" textlink="">
      <xdr:nvSpPr>
        <xdr:cNvPr id="639" name="テキスト ボックス 638"/>
        <xdr:cNvSpPr txBox="1"/>
      </xdr:nvSpPr>
      <xdr:spPr>
        <a:xfrm>
          <a:off x="14325111" y="131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156058</xdr:rowOff>
    </xdr:from>
    <xdr:to>
      <xdr:col>71</xdr:col>
      <xdr:colOff>177800</xdr:colOff>
      <xdr:row>75</xdr:row>
      <xdr:rowOff>21984</xdr:rowOff>
    </xdr:to>
    <xdr:cxnSp macro="">
      <xdr:nvCxnSpPr>
        <xdr:cNvPr id="640" name="直線コネクタ 639"/>
        <xdr:cNvCxnSpPr/>
      </xdr:nvCxnSpPr>
      <xdr:spPr>
        <a:xfrm flipV="1">
          <a:off x="12814300" y="12843358"/>
          <a:ext cx="889000" cy="3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37516</xdr:rowOff>
    </xdr:from>
    <xdr:to>
      <xdr:col>72</xdr:col>
      <xdr:colOff>38100</xdr:colOff>
      <xdr:row>76</xdr:row>
      <xdr:rowOff>139116</xdr:rowOff>
    </xdr:to>
    <xdr:sp macro="" textlink="">
      <xdr:nvSpPr>
        <xdr:cNvPr id="641" name="フローチャート: 判断 640"/>
        <xdr:cNvSpPr/>
      </xdr:nvSpPr>
      <xdr:spPr>
        <a:xfrm>
          <a:off x="13652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130243</xdr:rowOff>
    </xdr:from>
    <xdr:ext cx="534377" cy="259045"/>
    <xdr:sp macro="" textlink="">
      <xdr:nvSpPr>
        <xdr:cNvPr id="642" name="テキスト ボックス 641"/>
        <xdr:cNvSpPr txBox="1"/>
      </xdr:nvSpPr>
      <xdr:spPr>
        <a:xfrm>
          <a:off x="13436111" y="1316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63664</xdr:rowOff>
    </xdr:from>
    <xdr:to>
      <xdr:col>67</xdr:col>
      <xdr:colOff>101600</xdr:colOff>
      <xdr:row>76</xdr:row>
      <xdr:rowOff>165264</xdr:rowOff>
    </xdr:to>
    <xdr:sp macro="" textlink="">
      <xdr:nvSpPr>
        <xdr:cNvPr id="643" name="フローチャート: 判断 642"/>
        <xdr:cNvSpPr/>
      </xdr:nvSpPr>
      <xdr:spPr>
        <a:xfrm>
          <a:off x="12763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156391</xdr:rowOff>
    </xdr:from>
    <xdr:ext cx="534377" cy="259045"/>
    <xdr:sp macro="" textlink="">
      <xdr:nvSpPr>
        <xdr:cNvPr id="644" name="テキスト ボックス 643"/>
        <xdr:cNvSpPr txBox="1"/>
      </xdr:nvSpPr>
      <xdr:spPr>
        <a:xfrm>
          <a:off x="12547111" y="1318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85484</xdr:rowOff>
    </xdr:from>
    <xdr:to>
      <xdr:col>85</xdr:col>
      <xdr:colOff>177800</xdr:colOff>
      <xdr:row>75</xdr:row>
      <xdr:rowOff>15634</xdr:rowOff>
    </xdr:to>
    <xdr:sp macro="" textlink="">
      <xdr:nvSpPr>
        <xdr:cNvPr id="650" name="楕円 649"/>
        <xdr:cNvSpPr/>
      </xdr:nvSpPr>
      <xdr:spPr>
        <a:xfrm>
          <a:off x="16268700" y="1277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108361</xdr:rowOff>
    </xdr:from>
    <xdr:ext cx="534377" cy="259045"/>
    <xdr:sp macro="" textlink="">
      <xdr:nvSpPr>
        <xdr:cNvPr id="651" name="公債費該当値テキスト"/>
        <xdr:cNvSpPr txBox="1"/>
      </xdr:nvSpPr>
      <xdr:spPr>
        <a:xfrm>
          <a:off x="16370300" y="1262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81661</xdr:rowOff>
    </xdr:from>
    <xdr:to>
      <xdr:col>81</xdr:col>
      <xdr:colOff>101600</xdr:colOff>
      <xdr:row>75</xdr:row>
      <xdr:rowOff>11811</xdr:rowOff>
    </xdr:to>
    <xdr:sp macro="" textlink="">
      <xdr:nvSpPr>
        <xdr:cNvPr id="652" name="楕円 651"/>
        <xdr:cNvSpPr/>
      </xdr:nvSpPr>
      <xdr:spPr>
        <a:xfrm>
          <a:off x="15430500" y="1276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28338</xdr:rowOff>
    </xdr:from>
    <xdr:ext cx="534377" cy="259045"/>
    <xdr:sp macro="" textlink="">
      <xdr:nvSpPr>
        <xdr:cNvPr id="653" name="テキスト ボックス 652"/>
        <xdr:cNvSpPr txBox="1"/>
      </xdr:nvSpPr>
      <xdr:spPr>
        <a:xfrm>
          <a:off x="15214111" y="1254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75247</xdr:rowOff>
    </xdr:from>
    <xdr:to>
      <xdr:col>76</xdr:col>
      <xdr:colOff>165100</xdr:colOff>
      <xdr:row>75</xdr:row>
      <xdr:rowOff>5397</xdr:rowOff>
    </xdr:to>
    <xdr:sp macro="" textlink="">
      <xdr:nvSpPr>
        <xdr:cNvPr id="654" name="楕円 653"/>
        <xdr:cNvSpPr/>
      </xdr:nvSpPr>
      <xdr:spPr>
        <a:xfrm>
          <a:off x="14541500" y="1276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21924</xdr:rowOff>
    </xdr:from>
    <xdr:ext cx="534377" cy="259045"/>
    <xdr:sp macro="" textlink="">
      <xdr:nvSpPr>
        <xdr:cNvPr id="655" name="テキスト ボックス 654"/>
        <xdr:cNvSpPr txBox="1"/>
      </xdr:nvSpPr>
      <xdr:spPr>
        <a:xfrm>
          <a:off x="14325111" y="1253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105258</xdr:rowOff>
    </xdr:from>
    <xdr:to>
      <xdr:col>72</xdr:col>
      <xdr:colOff>38100</xdr:colOff>
      <xdr:row>75</xdr:row>
      <xdr:rowOff>35408</xdr:rowOff>
    </xdr:to>
    <xdr:sp macro="" textlink="">
      <xdr:nvSpPr>
        <xdr:cNvPr id="656" name="楕円 655"/>
        <xdr:cNvSpPr/>
      </xdr:nvSpPr>
      <xdr:spPr>
        <a:xfrm>
          <a:off x="13652500" y="1279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51935</xdr:rowOff>
    </xdr:from>
    <xdr:ext cx="534377" cy="259045"/>
    <xdr:sp macro="" textlink="">
      <xdr:nvSpPr>
        <xdr:cNvPr id="657" name="テキスト ボックス 656"/>
        <xdr:cNvSpPr txBox="1"/>
      </xdr:nvSpPr>
      <xdr:spPr>
        <a:xfrm>
          <a:off x="13436111" y="1256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142634</xdr:rowOff>
    </xdr:from>
    <xdr:to>
      <xdr:col>67</xdr:col>
      <xdr:colOff>101600</xdr:colOff>
      <xdr:row>75</xdr:row>
      <xdr:rowOff>72784</xdr:rowOff>
    </xdr:to>
    <xdr:sp macro="" textlink="">
      <xdr:nvSpPr>
        <xdr:cNvPr id="658" name="楕円 657"/>
        <xdr:cNvSpPr/>
      </xdr:nvSpPr>
      <xdr:spPr>
        <a:xfrm>
          <a:off x="12763500" y="1282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89311</xdr:rowOff>
    </xdr:from>
    <xdr:ext cx="534377" cy="259045"/>
    <xdr:sp macro="" textlink="">
      <xdr:nvSpPr>
        <xdr:cNvPr id="659" name="テキスト ボックス 658"/>
        <xdr:cNvSpPr txBox="1"/>
      </xdr:nvSpPr>
      <xdr:spPr>
        <a:xfrm>
          <a:off x="12547111" y="1260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143015</xdr:rowOff>
    </xdr:from>
    <xdr:to>
      <xdr:col>85</xdr:col>
      <xdr:colOff>126364</xdr:colOff>
      <xdr:row>98</xdr:row>
      <xdr:rowOff>139015</xdr:rowOff>
    </xdr:to>
    <xdr:cxnSp macro="">
      <xdr:nvCxnSpPr>
        <xdr:cNvPr id="681" name="直線コネクタ 680"/>
        <xdr:cNvCxnSpPr/>
      </xdr:nvCxnSpPr>
      <xdr:spPr>
        <a:xfrm flipV="1">
          <a:off x="16317595" y="15573515"/>
          <a:ext cx="1269" cy="136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142842</xdr:rowOff>
    </xdr:from>
    <xdr:ext cx="313932" cy="259045"/>
    <xdr:sp macro="" textlink="">
      <xdr:nvSpPr>
        <xdr:cNvPr id="682" name="積立金最小値テキスト"/>
        <xdr:cNvSpPr txBox="1"/>
      </xdr:nvSpPr>
      <xdr:spPr>
        <a:xfrm>
          <a:off x="16370300" y="16944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139015</xdr:rowOff>
    </xdr:from>
    <xdr:to>
      <xdr:col>86</xdr:col>
      <xdr:colOff>25400</xdr:colOff>
      <xdr:row>98</xdr:row>
      <xdr:rowOff>139015</xdr:rowOff>
    </xdr:to>
    <xdr:cxnSp macro="">
      <xdr:nvCxnSpPr>
        <xdr:cNvPr id="683" name="直線コネクタ 682"/>
        <xdr:cNvCxnSpPr/>
      </xdr:nvCxnSpPr>
      <xdr:spPr>
        <a:xfrm>
          <a:off x="16230600" y="1694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89692</xdr:rowOff>
    </xdr:from>
    <xdr:ext cx="534377" cy="259045"/>
    <xdr:sp macro="" textlink="">
      <xdr:nvSpPr>
        <xdr:cNvPr id="684" name="積立金最大値テキスト"/>
        <xdr:cNvSpPr txBox="1"/>
      </xdr:nvSpPr>
      <xdr:spPr>
        <a:xfrm>
          <a:off x="16370300" y="1534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143015</xdr:rowOff>
    </xdr:from>
    <xdr:to>
      <xdr:col>86</xdr:col>
      <xdr:colOff>25400</xdr:colOff>
      <xdr:row>90</xdr:row>
      <xdr:rowOff>143015</xdr:rowOff>
    </xdr:to>
    <xdr:cxnSp macro="">
      <xdr:nvCxnSpPr>
        <xdr:cNvPr id="685" name="直線コネクタ 684"/>
        <xdr:cNvCxnSpPr/>
      </xdr:nvCxnSpPr>
      <xdr:spPr>
        <a:xfrm>
          <a:off x="16230600" y="155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155177</xdr:rowOff>
    </xdr:from>
    <xdr:to>
      <xdr:col>85</xdr:col>
      <xdr:colOff>127000</xdr:colOff>
      <xdr:row>98</xdr:row>
      <xdr:rowOff>67097</xdr:rowOff>
    </xdr:to>
    <xdr:cxnSp macro="">
      <xdr:nvCxnSpPr>
        <xdr:cNvPr id="686" name="直線コネクタ 685"/>
        <xdr:cNvCxnSpPr/>
      </xdr:nvCxnSpPr>
      <xdr:spPr>
        <a:xfrm flipV="1">
          <a:off x="15481300" y="16785827"/>
          <a:ext cx="838200" cy="8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25733</xdr:rowOff>
    </xdr:from>
    <xdr:ext cx="534377" cy="259045"/>
    <xdr:sp macro="" textlink="">
      <xdr:nvSpPr>
        <xdr:cNvPr id="687" name="積立金平均値テキスト"/>
        <xdr:cNvSpPr txBox="1"/>
      </xdr:nvSpPr>
      <xdr:spPr>
        <a:xfrm>
          <a:off x="16370300" y="16484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2856</xdr:rowOff>
    </xdr:from>
    <xdr:to>
      <xdr:col>85</xdr:col>
      <xdr:colOff>177800</xdr:colOff>
      <xdr:row>97</xdr:row>
      <xdr:rowOff>104456</xdr:rowOff>
    </xdr:to>
    <xdr:sp macro="" textlink="">
      <xdr:nvSpPr>
        <xdr:cNvPr id="688" name="フローチャート: 判断 687"/>
        <xdr:cNvSpPr/>
      </xdr:nvSpPr>
      <xdr:spPr>
        <a:xfrm>
          <a:off x="16268700" y="1663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47895</xdr:rowOff>
    </xdr:from>
    <xdr:to>
      <xdr:col>81</xdr:col>
      <xdr:colOff>50800</xdr:colOff>
      <xdr:row>98</xdr:row>
      <xdr:rowOff>67097</xdr:rowOff>
    </xdr:to>
    <xdr:cxnSp macro="">
      <xdr:nvCxnSpPr>
        <xdr:cNvPr id="689" name="直線コネクタ 688"/>
        <xdr:cNvCxnSpPr/>
      </xdr:nvCxnSpPr>
      <xdr:spPr>
        <a:xfrm>
          <a:off x="14592300" y="16849995"/>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14080</xdr:rowOff>
    </xdr:from>
    <xdr:to>
      <xdr:col>81</xdr:col>
      <xdr:colOff>101600</xdr:colOff>
      <xdr:row>97</xdr:row>
      <xdr:rowOff>115680</xdr:rowOff>
    </xdr:to>
    <xdr:sp macro="" textlink="">
      <xdr:nvSpPr>
        <xdr:cNvPr id="690" name="フローチャート: 判断 689"/>
        <xdr:cNvSpPr/>
      </xdr:nvSpPr>
      <xdr:spPr>
        <a:xfrm>
          <a:off x="15430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132207</xdr:rowOff>
    </xdr:from>
    <xdr:ext cx="534377" cy="259045"/>
    <xdr:sp macro="" textlink="">
      <xdr:nvSpPr>
        <xdr:cNvPr id="691" name="テキスト ボックス 690"/>
        <xdr:cNvSpPr txBox="1"/>
      </xdr:nvSpPr>
      <xdr:spPr>
        <a:xfrm>
          <a:off x="15214111" y="1641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37356</xdr:rowOff>
    </xdr:from>
    <xdr:to>
      <xdr:col>76</xdr:col>
      <xdr:colOff>114300</xdr:colOff>
      <xdr:row>98</xdr:row>
      <xdr:rowOff>47895</xdr:rowOff>
    </xdr:to>
    <xdr:cxnSp macro="">
      <xdr:nvCxnSpPr>
        <xdr:cNvPr id="692" name="直線コネクタ 691"/>
        <xdr:cNvCxnSpPr/>
      </xdr:nvCxnSpPr>
      <xdr:spPr>
        <a:xfrm>
          <a:off x="13703300" y="16839456"/>
          <a:ext cx="889000" cy="1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33076</xdr:rowOff>
    </xdr:from>
    <xdr:to>
      <xdr:col>76</xdr:col>
      <xdr:colOff>165100</xdr:colOff>
      <xdr:row>97</xdr:row>
      <xdr:rowOff>134676</xdr:rowOff>
    </xdr:to>
    <xdr:sp macro="" textlink="">
      <xdr:nvSpPr>
        <xdr:cNvPr id="693" name="フローチャート: 判断 692"/>
        <xdr:cNvSpPr/>
      </xdr:nvSpPr>
      <xdr:spPr>
        <a:xfrm>
          <a:off x="14541500" y="1666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151203</xdr:rowOff>
    </xdr:from>
    <xdr:ext cx="469744" cy="259045"/>
    <xdr:sp macro="" textlink="">
      <xdr:nvSpPr>
        <xdr:cNvPr id="694" name="テキスト ボックス 693"/>
        <xdr:cNvSpPr txBox="1"/>
      </xdr:nvSpPr>
      <xdr:spPr>
        <a:xfrm>
          <a:off x="14357428" y="1643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37356</xdr:rowOff>
    </xdr:from>
    <xdr:to>
      <xdr:col>71</xdr:col>
      <xdr:colOff>177800</xdr:colOff>
      <xdr:row>98</xdr:row>
      <xdr:rowOff>76036</xdr:rowOff>
    </xdr:to>
    <xdr:cxnSp macro="">
      <xdr:nvCxnSpPr>
        <xdr:cNvPr id="695" name="直線コネクタ 694"/>
        <xdr:cNvCxnSpPr/>
      </xdr:nvCxnSpPr>
      <xdr:spPr>
        <a:xfrm flipV="1">
          <a:off x="12814300" y="16839456"/>
          <a:ext cx="889000" cy="3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53490</xdr:rowOff>
    </xdr:from>
    <xdr:to>
      <xdr:col>72</xdr:col>
      <xdr:colOff>38100</xdr:colOff>
      <xdr:row>97</xdr:row>
      <xdr:rowOff>155090</xdr:rowOff>
    </xdr:to>
    <xdr:sp macro="" textlink="">
      <xdr:nvSpPr>
        <xdr:cNvPr id="696" name="フローチャート: 判断 695"/>
        <xdr:cNvSpPr/>
      </xdr:nvSpPr>
      <xdr:spPr>
        <a:xfrm>
          <a:off x="13652500" y="166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167</xdr:rowOff>
    </xdr:from>
    <xdr:ext cx="469744" cy="259045"/>
    <xdr:sp macro="" textlink="">
      <xdr:nvSpPr>
        <xdr:cNvPr id="697" name="テキスト ボックス 696"/>
        <xdr:cNvSpPr txBox="1"/>
      </xdr:nvSpPr>
      <xdr:spPr>
        <a:xfrm>
          <a:off x="13468428" y="1645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126231</xdr:rowOff>
    </xdr:from>
    <xdr:to>
      <xdr:col>67</xdr:col>
      <xdr:colOff>101600</xdr:colOff>
      <xdr:row>97</xdr:row>
      <xdr:rowOff>56381</xdr:rowOff>
    </xdr:to>
    <xdr:sp macro="" textlink="">
      <xdr:nvSpPr>
        <xdr:cNvPr id="698" name="フローチャート: 判断 697"/>
        <xdr:cNvSpPr/>
      </xdr:nvSpPr>
      <xdr:spPr>
        <a:xfrm>
          <a:off x="12763500" y="1658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72908</xdr:rowOff>
    </xdr:from>
    <xdr:ext cx="534377" cy="259045"/>
    <xdr:sp macro="" textlink="">
      <xdr:nvSpPr>
        <xdr:cNvPr id="699" name="テキスト ボックス 698"/>
        <xdr:cNvSpPr txBox="1"/>
      </xdr:nvSpPr>
      <xdr:spPr>
        <a:xfrm>
          <a:off x="12547111" y="1636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104377</xdr:rowOff>
    </xdr:from>
    <xdr:to>
      <xdr:col>85</xdr:col>
      <xdr:colOff>177800</xdr:colOff>
      <xdr:row>98</xdr:row>
      <xdr:rowOff>34527</xdr:rowOff>
    </xdr:to>
    <xdr:sp macro="" textlink="">
      <xdr:nvSpPr>
        <xdr:cNvPr id="705" name="楕円 704"/>
        <xdr:cNvSpPr/>
      </xdr:nvSpPr>
      <xdr:spPr>
        <a:xfrm>
          <a:off x="16268700" y="1673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82804</xdr:rowOff>
    </xdr:from>
    <xdr:ext cx="469744" cy="259045"/>
    <xdr:sp macro="" textlink="">
      <xdr:nvSpPr>
        <xdr:cNvPr id="706" name="積立金該当値テキスト"/>
        <xdr:cNvSpPr txBox="1"/>
      </xdr:nvSpPr>
      <xdr:spPr>
        <a:xfrm>
          <a:off x="16370300" y="1671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16297</xdr:rowOff>
    </xdr:from>
    <xdr:to>
      <xdr:col>81</xdr:col>
      <xdr:colOff>101600</xdr:colOff>
      <xdr:row>98</xdr:row>
      <xdr:rowOff>117897</xdr:rowOff>
    </xdr:to>
    <xdr:sp macro="" textlink="">
      <xdr:nvSpPr>
        <xdr:cNvPr id="707" name="楕円 706"/>
        <xdr:cNvSpPr/>
      </xdr:nvSpPr>
      <xdr:spPr>
        <a:xfrm>
          <a:off x="15430500" y="1681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109024</xdr:rowOff>
    </xdr:from>
    <xdr:ext cx="469744" cy="259045"/>
    <xdr:sp macro="" textlink="">
      <xdr:nvSpPr>
        <xdr:cNvPr id="708" name="テキスト ボックス 707"/>
        <xdr:cNvSpPr txBox="1"/>
      </xdr:nvSpPr>
      <xdr:spPr>
        <a:xfrm>
          <a:off x="15246428" y="16911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168545</xdr:rowOff>
    </xdr:from>
    <xdr:to>
      <xdr:col>76</xdr:col>
      <xdr:colOff>165100</xdr:colOff>
      <xdr:row>98</xdr:row>
      <xdr:rowOff>98695</xdr:rowOff>
    </xdr:to>
    <xdr:sp macro="" textlink="">
      <xdr:nvSpPr>
        <xdr:cNvPr id="709" name="楕円 708"/>
        <xdr:cNvSpPr/>
      </xdr:nvSpPr>
      <xdr:spPr>
        <a:xfrm>
          <a:off x="14541500" y="1679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89822</xdr:rowOff>
    </xdr:from>
    <xdr:ext cx="469744" cy="259045"/>
    <xdr:sp macro="" textlink="">
      <xdr:nvSpPr>
        <xdr:cNvPr id="710" name="テキスト ボックス 709"/>
        <xdr:cNvSpPr txBox="1"/>
      </xdr:nvSpPr>
      <xdr:spPr>
        <a:xfrm>
          <a:off x="14357428" y="1689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158006</xdr:rowOff>
    </xdr:from>
    <xdr:to>
      <xdr:col>72</xdr:col>
      <xdr:colOff>38100</xdr:colOff>
      <xdr:row>98</xdr:row>
      <xdr:rowOff>88156</xdr:rowOff>
    </xdr:to>
    <xdr:sp macro="" textlink="">
      <xdr:nvSpPr>
        <xdr:cNvPr id="711" name="楕円 710"/>
        <xdr:cNvSpPr/>
      </xdr:nvSpPr>
      <xdr:spPr>
        <a:xfrm>
          <a:off x="13652500" y="1678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79283</xdr:rowOff>
    </xdr:from>
    <xdr:ext cx="469744" cy="259045"/>
    <xdr:sp macro="" textlink="">
      <xdr:nvSpPr>
        <xdr:cNvPr id="712" name="テキスト ボックス 711"/>
        <xdr:cNvSpPr txBox="1"/>
      </xdr:nvSpPr>
      <xdr:spPr>
        <a:xfrm>
          <a:off x="13468428" y="1688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25236</xdr:rowOff>
    </xdr:from>
    <xdr:to>
      <xdr:col>67</xdr:col>
      <xdr:colOff>101600</xdr:colOff>
      <xdr:row>98</xdr:row>
      <xdr:rowOff>126836</xdr:rowOff>
    </xdr:to>
    <xdr:sp macro="" textlink="">
      <xdr:nvSpPr>
        <xdr:cNvPr id="713" name="楕円 712"/>
        <xdr:cNvSpPr/>
      </xdr:nvSpPr>
      <xdr:spPr>
        <a:xfrm>
          <a:off x="12763500" y="1682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117963</xdr:rowOff>
    </xdr:from>
    <xdr:ext cx="469744" cy="259045"/>
    <xdr:sp macro="" textlink="">
      <xdr:nvSpPr>
        <xdr:cNvPr id="714" name="テキスト ボックス 713"/>
        <xdr:cNvSpPr txBox="1"/>
      </xdr:nvSpPr>
      <xdr:spPr>
        <a:xfrm>
          <a:off x="12579428" y="1692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160846</xdr:rowOff>
    </xdr:from>
    <xdr:to>
      <xdr:col>116</xdr:col>
      <xdr:colOff>62864</xdr:colOff>
      <xdr:row>39</xdr:row>
      <xdr:rowOff>44450</xdr:rowOff>
    </xdr:to>
    <xdr:cxnSp macro="">
      <xdr:nvCxnSpPr>
        <xdr:cNvPr id="738" name="直線コネクタ 737"/>
        <xdr:cNvCxnSpPr/>
      </xdr:nvCxnSpPr>
      <xdr:spPr>
        <a:xfrm flipV="1">
          <a:off x="22159595" y="5132896"/>
          <a:ext cx="1269" cy="1598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107523</xdr:rowOff>
    </xdr:from>
    <xdr:ext cx="469744" cy="259045"/>
    <xdr:sp macro="" textlink="">
      <xdr:nvSpPr>
        <xdr:cNvPr id="741" name="投資及び出資金最大値テキスト"/>
        <xdr:cNvSpPr txBox="1"/>
      </xdr:nvSpPr>
      <xdr:spPr>
        <a:xfrm>
          <a:off x="22212300" y="490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160846</xdr:rowOff>
    </xdr:from>
    <xdr:to>
      <xdr:col>116</xdr:col>
      <xdr:colOff>152400</xdr:colOff>
      <xdr:row>29</xdr:row>
      <xdr:rowOff>160846</xdr:rowOff>
    </xdr:to>
    <xdr:cxnSp macro="">
      <xdr:nvCxnSpPr>
        <xdr:cNvPr id="742" name="直線コネクタ 741"/>
        <xdr:cNvCxnSpPr/>
      </xdr:nvCxnSpPr>
      <xdr:spPr>
        <a:xfrm>
          <a:off x="22072600" y="513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110363</xdr:rowOff>
    </xdr:from>
    <xdr:to>
      <xdr:col>116</xdr:col>
      <xdr:colOff>63500</xdr:colOff>
      <xdr:row>38</xdr:row>
      <xdr:rowOff>64453</xdr:rowOff>
    </xdr:to>
    <xdr:cxnSp macro="">
      <xdr:nvCxnSpPr>
        <xdr:cNvPr id="743" name="直線コネクタ 742"/>
        <xdr:cNvCxnSpPr/>
      </xdr:nvCxnSpPr>
      <xdr:spPr>
        <a:xfrm flipV="1">
          <a:off x="21323300" y="6282563"/>
          <a:ext cx="838200" cy="29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134764</xdr:rowOff>
    </xdr:from>
    <xdr:ext cx="378565" cy="259045"/>
    <xdr:sp macro="" textlink="">
      <xdr:nvSpPr>
        <xdr:cNvPr id="744" name="投資及び出資金平均値テキスト"/>
        <xdr:cNvSpPr txBox="1"/>
      </xdr:nvSpPr>
      <xdr:spPr>
        <a:xfrm>
          <a:off x="22212300" y="64784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156337</xdr:rowOff>
    </xdr:from>
    <xdr:to>
      <xdr:col>116</xdr:col>
      <xdr:colOff>114300</xdr:colOff>
      <xdr:row>38</xdr:row>
      <xdr:rowOff>86487</xdr:rowOff>
    </xdr:to>
    <xdr:sp macro="" textlink="">
      <xdr:nvSpPr>
        <xdr:cNvPr id="745" name="フローチャート: 判断 744"/>
        <xdr:cNvSpPr/>
      </xdr:nvSpPr>
      <xdr:spPr>
        <a:xfrm>
          <a:off x="221107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63500</xdr:rowOff>
    </xdr:from>
    <xdr:to>
      <xdr:col>111</xdr:col>
      <xdr:colOff>177800</xdr:colOff>
      <xdr:row>38</xdr:row>
      <xdr:rowOff>64453</xdr:rowOff>
    </xdr:to>
    <xdr:cxnSp macro="">
      <xdr:nvCxnSpPr>
        <xdr:cNvPr id="746" name="直線コネクタ 745"/>
        <xdr:cNvCxnSpPr/>
      </xdr:nvCxnSpPr>
      <xdr:spPr>
        <a:xfrm>
          <a:off x="20434300" y="6578600"/>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160147</xdr:rowOff>
    </xdr:from>
    <xdr:to>
      <xdr:col>112</xdr:col>
      <xdr:colOff>38100</xdr:colOff>
      <xdr:row>38</xdr:row>
      <xdr:rowOff>90297</xdr:rowOff>
    </xdr:to>
    <xdr:sp macro="" textlink="">
      <xdr:nvSpPr>
        <xdr:cNvPr id="747" name="フローチャート: 判断 746"/>
        <xdr:cNvSpPr/>
      </xdr:nvSpPr>
      <xdr:spPr>
        <a:xfrm>
          <a:off x="21272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106824</xdr:rowOff>
    </xdr:from>
    <xdr:ext cx="378565" cy="259045"/>
    <xdr:sp macro="" textlink="">
      <xdr:nvSpPr>
        <xdr:cNvPr id="748" name="テキスト ボックス 747"/>
        <xdr:cNvSpPr txBox="1"/>
      </xdr:nvSpPr>
      <xdr:spPr>
        <a:xfrm>
          <a:off x="21134017" y="6279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63500</xdr:rowOff>
    </xdr:from>
    <xdr:to>
      <xdr:col>107</xdr:col>
      <xdr:colOff>50800</xdr:colOff>
      <xdr:row>39</xdr:row>
      <xdr:rowOff>35687</xdr:rowOff>
    </xdr:to>
    <xdr:cxnSp macro="">
      <xdr:nvCxnSpPr>
        <xdr:cNvPr id="749" name="直線コネクタ 748"/>
        <xdr:cNvCxnSpPr/>
      </xdr:nvCxnSpPr>
      <xdr:spPr>
        <a:xfrm flipV="1">
          <a:off x="19545300" y="6578600"/>
          <a:ext cx="889000" cy="14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166624</xdr:rowOff>
    </xdr:from>
    <xdr:to>
      <xdr:col>107</xdr:col>
      <xdr:colOff>101600</xdr:colOff>
      <xdr:row>38</xdr:row>
      <xdr:rowOff>96774</xdr:rowOff>
    </xdr:to>
    <xdr:sp macro="" textlink="">
      <xdr:nvSpPr>
        <xdr:cNvPr id="750" name="フローチャート: 判断 749"/>
        <xdr:cNvSpPr/>
      </xdr:nvSpPr>
      <xdr:spPr>
        <a:xfrm>
          <a:off x="20383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113301</xdr:rowOff>
    </xdr:from>
    <xdr:ext cx="378565" cy="259045"/>
    <xdr:sp macro="" textlink="">
      <xdr:nvSpPr>
        <xdr:cNvPr id="751" name="テキスト ボックス 750"/>
        <xdr:cNvSpPr txBox="1"/>
      </xdr:nvSpPr>
      <xdr:spPr>
        <a:xfrm>
          <a:off x="20245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76264</xdr:rowOff>
    </xdr:from>
    <xdr:to>
      <xdr:col>102</xdr:col>
      <xdr:colOff>114300</xdr:colOff>
      <xdr:row>39</xdr:row>
      <xdr:rowOff>35687</xdr:rowOff>
    </xdr:to>
    <xdr:cxnSp macro="">
      <xdr:nvCxnSpPr>
        <xdr:cNvPr id="752" name="直線コネクタ 751"/>
        <xdr:cNvCxnSpPr/>
      </xdr:nvCxnSpPr>
      <xdr:spPr>
        <a:xfrm>
          <a:off x="18656300" y="6591364"/>
          <a:ext cx="889000" cy="13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20130</xdr:rowOff>
    </xdr:from>
    <xdr:to>
      <xdr:col>102</xdr:col>
      <xdr:colOff>165100</xdr:colOff>
      <xdr:row>38</xdr:row>
      <xdr:rowOff>121730</xdr:rowOff>
    </xdr:to>
    <xdr:sp macro="" textlink="">
      <xdr:nvSpPr>
        <xdr:cNvPr id="753" name="フローチャート: 判断 752"/>
        <xdr:cNvSpPr/>
      </xdr:nvSpPr>
      <xdr:spPr>
        <a:xfrm>
          <a:off x="19494500" y="653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138256</xdr:rowOff>
    </xdr:from>
    <xdr:ext cx="378565" cy="259045"/>
    <xdr:sp macro="" textlink="">
      <xdr:nvSpPr>
        <xdr:cNvPr id="754" name="テキスト ボックス 753"/>
        <xdr:cNvSpPr txBox="1"/>
      </xdr:nvSpPr>
      <xdr:spPr>
        <a:xfrm>
          <a:off x="19356017" y="6310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2984</xdr:rowOff>
    </xdr:from>
    <xdr:to>
      <xdr:col>98</xdr:col>
      <xdr:colOff>38100</xdr:colOff>
      <xdr:row>38</xdr:row>
      <xdr:rowOff>104584</xdr:rowOff>
    </xdr:to>
    <xdr:sp macro="" textlink="">
      <xdr:nvSpPr>
        <xdr:cNvPr id="755" name="フローチャート: 判断 754"/>
        <xdr:cNvSpPr/>
      </xdr:nvSpPr>
      <xdr:spPr>
        <a:xfrm>
          <a:off x="186055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121111</xdr:rowOff>
    </xdr:from>
    <xdr:ext cx="378565" cy="259045"/>
    <xdr:sp macro="" textlink="">
      <xdr:nvSpPr>
        <xdr:cNvPr id="756" name="テキスト ボックス 755"/>
        <xdr:cNvSpPr txBox="1"/>
      </xdr:nvSpPr>
      <xdr:spPr>
        <a:xfrm>
          <a:off x="18467017" y="629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59563</xdr:rowOff>
    </xdr:from>
    <xdr:to>
      <xdr:col>116</xdr:col>
      <xdr:colOff>114300</xdr:colOff>
      <xdr:row>36</xdr:row>
      <xdr:rowOff>161163</xdr:rowOff>
    </xdr:to>
    <xdr:sp macro="" textlink="">
      <xdr:nvSpPr>
        <xdr:cNvPr id="762" name="楕円 761"/>
        <xdr:cNvSpPr/>
      </xdr:nvSpPr>
      <xdr:spPr>
        <a:xfrm>
          <a:off x="22110700" y="623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82440</xdr:rowOff>
    </xdr:from>
    <xdr:ext cx="469744" cy="259045"/>
    <xdr:sp macro="" textlink="">
      <xdr:nvSpPr>
        <xdr:cNvPr id="763" name="投資及び出資金該当値テキスト"/>
        <xdr:cNvSpPr txBox="1"/>
      </xdr:nvSpPr>
      <xdr:spPr>
        <a:xfrm>
          <a:off x="22212300" y="6083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13653</xdr:rowOff>
    </xdr:from>
    <xdr:to>
      <xdr:col>112</xdr:col>
      <xdr:colOff>38100</xdr:colOff>
      <xdr:row>38</xdr:row>
      <xdr:rowOff>115253</xdr:rowOff>
    </xdr:to>
    <xdr:sp macro="" textlink="">
      <xdr:nvSpPr>
        <xdr:cNvPr id="764" name="楕円 763"/>
        <xdr:cNvSpPr/>
      </xdr:nvSpPr>
      <xdr:spPr>
        <a:xfrm>
          <a:off x="21272500" y="652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106380</xdr:rowOff>
    </xdr:from>
    <xdr:ext cx="378565" cy="259045"/>
    <xdr:sp macro="" textlink="">
      <xdr:nvSpPr>
        <xdr:cNvPr id="765" name="テキスト ボックス 764"/>
        <xdr:cNvSpPr txBox="1"/>
      </xdr:nvSpPr>
      <xdr:spPr>
        <a:xfrm>
          <a:off x="21134017" y="6621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12700</xdr:rowOff>
    </xdr:from>
    <xdr:to>
      <xdr:col>107</xdr:col>
      <xdr:colOff>101600</xdr:colOff>
      <xdr:row>38</xdr:row>
      <xdr:rowOff>114300</xdr:rowOff>
    </xdr:to>
    <xdr:sp macro="" textlink="">
      <xdr:nvSpPr>
        <xdr:cNvPr id="766" name="楕円 765"/>
        <xdr:cNvSpPr/>
      </xdr:nvSpPr>
      <xdr:spPr>
        <a:xfrm>
          <a:off x="203835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105427</xdr:rowOff>
    </xdr:from>
    <xdr:ext cx="378565" cy="259045"/>
    <xdr:sp macro="" textlink="">
      <xdr:nvSpPr>
        <xdr:cNvPr id="767" name="テキスト ボックス 766"/>
        <xdr:cNvSpPr txBox="1"/>
      </xdr:nvSpPr>
      <xdr:spPr>
        <a:xfrm>
          <a:off x="20245017" y="6620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156337</xdr:rowOff>
    </xdr:from>
    <xdr:to>
      <xdr:col>102</xdr:col>
      <xdr:colOff>165100</xdr:colOff>
      <xdr:row>39</xdr:row>
      <xdr:rowOff>86487</xdr:rowOff>
    </xdr:to>
    <xdr:sp macro="" textlink="">
      <xdr:nvSpPr>
        <xdr:cNvPr id="768" name="楕円 767"/>
        <xdr:cNvSpPr/>
      </xdr:nvSpPr>
      <xdr:spPr>
        <a:xfrm>
          <a:off x="19494500" y="667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77614</xdr:rowOff>
    </xdr:from>
    <xdr:ext cx="313932" cy="259045"/>
    <xdr:sp macro="" textlink="">
      <xdr:nvSpPr>
        <xdr:cNvPr id="769" name="テキスト ボックス 768"/>
        <xdr:cNvSpPr txBox="1"/>
      </xdr:nvSpPr>
      <xdr:spPr>
        <a:xfrm>
          <a:off x="19388333" y="67641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25464</xdr:rowOff>
    </xdr:from>
    <xdr:to>
      <xdr:col>98</xdr:col>
      <xdr:colOff>38100</xdr:colOff>
      <xdr:row>38</xdr:row>
      <xdr:rowOff>127064</xdr:rowOff>
    </xdr:to>
    <xdr:sp macro="" textlink="">
      <xdr:nvSpPr>
        <xdr:cNvPr id="770" name="楕円 769"/>
        <xdr:cNvSpPr/>
      </xdr:nvSpPr>
      <xdr:spPr>
        <a:xfrm>
          <a:off x="18605500" y="654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118191</xdr:rowOff>
    </xdr:from>
    <xdr:ext cx="378565" cy="259045"/>
    <xdr:sp macro="" textlink="">
      <xdr:nvSpPr>
        <xdr:cNvPr id="771" name="テキスト ボックス 770"/>
        <xdr:cNvSpPr txBox="1"/>
      </xdr:nvSpPr>
      <xdr:spPr>
        <a:xfrm>
          <a:off x="18467017" y="6633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72987</xdr:rowOff>
    </xdr:from>
    <xdr:to>
      <xdr:col>116</xdr:col>
      <xdr:colOff>62864</xdr:colOff>
      <xdr:row>59</xdr:row>
      <xdr:rowOff>44450</xdr:rowOff>
    </xdr:to>
    <xdr:cxnSp macro="">
      <xdr:nvCxnSpPr>
        <xdr:cNvPr id="795" name="直線コネクタ 794"/>
        <xdr:cNvCxnSpPr/>
      </xdr:nvCxnSpPr>
      <xdr:spPr>
        <a:xfrm flipV="1">
          <a:off x="22159595" y="8645487"/>
          <a:ext cx="1269" cy="151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19664</xdr:rowOff>
    </xdr:from>
    <xdr:ext cx="534377" cy="259045"/>
    <xdr:sp macro="" textlink="">
      <xdr:nvSpPr>
        <xdr:cNvPr id="798" name="貸付金最大値テキスト"/>
        <xdr:cNvSpPr txBox="1"/>
      </xdr:nvSpPr>
      <xdr:spPr>
        <a:xfrm>
          <a:off x="22212300" y="84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72987</xdr:rowOff>
    </xdr:from>
    <xdr:to>
      <xdr:col>116</xdr:col>
      <xdr:colOff>152400</xdr:colOff>
      <xdr:row>50</xdr:row>
      <xdr:rowOff>72987</xdr:rowOff>
    </xdr:to>
    <xdr:cxnSp macro="">
      <xdr:nvCxnSpPr>
        <xdr:cNvPr id="799" name="直線コネクタ 798"/>
        <xdr:cNvCxnSpPr/>
      </xdr:nvCxnSpPr>
      <xdr:spPr>
        <a:xfrm>
          <a:off x="22072600" y="86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44183</xdr:rowOff>
    </xdr:from>
    <xdr:to>
      <xdr:col>116</xdr:col>
      <xdr:colOff>63500</xdr:colOff>
      <xdr:row>59</xdr:row>
      <xdr:rowOff>44259</xdr:rowOff>
    </xdr:to>
    <xdr:cxnSp macro="">
      <xdr:nvCxnSpPr>
        <xdr:cNvPr id="800" name="直線コネクタ 799"/>
        <xdr:cNvCxnSpPr/>
      </xdr:nvCxnSpPr>
      <xdr:spPr>
        <a:xfrm>
          <a:off x="21323300" y="10159733"/>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95318</xdr:rowOff>
    </xdr:from>
    <xdr:ext cx="469744" cy="259045"/>
    <xdr:sp macro="" textlink="">
      <xdr:nvSpPr>
        <xdr:cNvPr id="801" name="貸付金平均値テキスト"/>
        <xdr:cNvSpPr txBox="1"/>
      </xdr:nvSpPr>
      <xdr:spPr>
        <a:xfrm>
          <a:off x="22212300" y="9867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72441</xdr:rowOff>
    </xdr:from>
    <xdr:to>
      <xdr:col>116</xdr:col>
      <xdr:colOff>114300</xdr:colOff>
      <xdr:row>59</xdr:row>
      <xdr:rowOff>2591</xdr:rowOff>
    </xdr:to>
    <xdr:sp macro="" textlink="">
      <xdr:nvSpPr>
        <xdr:cNvPr id="802" name="フローチャート: 判断 801"/>
        <xdr:cNvSpPr/>
      </xdr:nvSpPr>
      <xdr:spPr>
        <a:xfrm>
          <a:off x="221107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44183</xdr:rowOff>
    </xdr:from>
    <xdr:to>
      <xdr:col>111</xdr:col>
      <xdr:colOff>177800</xdr:colOff>
      <xdr:row>59</xdr:row>
      <xdr:rowOff>44259</xdr:rowOff>
    </xdr:to>
    <xdr:cxnSp macro="">
      <xdr:nvCxnSpPr>
        <xdr:cNvPr id="803" name="直線コネクタ 802"/>
        <xdr:cNvCxnSpPr/>
      </xdr:nvCxnSpPr>
      <xdr:spPr>
        <a:xfrm flipV="1">
          <a:off x="20434300" y="1015973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72251</xdr:rowOff>
    </xdr:from>
    <xdr:to>
      <xdr:col>112</xdr:col>
      <xdr:colOff>38100</xdr:colOff>
      <xdr:row>59</xdr:row>
      <xdr:rowOff>2401</xdr:rowOff>
    </xdr:to>
    <xdr:sp macro="" textlink="">
      <xdr:nvSpPr>
        <xdr:cNvPr id="804" name="フローチャート: 判断 803"/>
        <xdr:cNvSpPr/>
      </xdr:nvSpPr>
      <xdr:spPr>
        <a:xfrm>
          <a:off x="21272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18928</xdr:rowOff>
    </xdr:from>
    <xdr:ext cx="469744" cy="259045"/>
    <xdr:sp macro="" textlink="">
      <xdr:nvSpPr>
        <xdr:cNvPr id="805" name="テキスト ボックス 804"/>
        <xdr:cNvSpPr txBox="1"/>
      </xdr:nvSpPr>
      <xdr:spPr>
        <a:xfrm>
          <a:off x="21088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44259</xdr:rowOff>
    </xdr:from>
    <xdr:to>
      <xdr:col>107</xdr:col>
      <xdr:colOff>50800</xdr:colOff>
      <xdr:row>59</xdr:row>
      <xdr:rowOff>44374</xdr:rowOff>
    </xdr:to>
    <xdr:cxnSp macro="">
      <xdr:nvCxnSpPr>
        <xdr:cNvPr id="806" name="直線コネクタ 805"/>
        <xdr:cNvCxnSpPr/>
      </xdr:nvCxnSpPr>
      <xdr:spPr>
        <a:xfrm flipV="1">
          <a:off x="19545300" y="10159809"/>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75336</xdr:rowOff>
    </xdr:from>
    <xdr:to>
      <xdr:col>107</xdr:col>
      <xdr:colOff>101600</xdr:colOff>
      <xdr:row>59</xdr:row>
      <xdr:rowOff>5486</xdr:rowOff>
    </xdr:to>
    <xdr:sp macro="" textlink="">
      <xdr:nvSpPr>
        <xdr:cNvPr id="807" name="フローチャート: 判断 806"/>
        <xdr:cNvSpPr/>
      </xdr:nvSpPr>
      <xdr:spPr>
        <a:xfrm>
          <a:off x="20383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22013</xdr:rowOff>
    </xdr:from>
    <xdr:ext cx="469744" cy="259045"/>
    <xdr:sp macro="" textlink="">
      <xdr:nvSpPr>
        <xdr:cNvPr id="808" name="テキスト ボックス 807"/>
        <xdr:cNvSpPr txBox="1"/>
      </xdr:nvSpPr>
      <xdr:spPr>
        <a:xfrm>
          <a:off x="20199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44336</xdr:rowOff>
    </xdr:from>
    <xdr:to>
      <xdr:col>102</xdr:col>
      <xdr:colOff>114300</xdr:colOff>
      <xdr:row>59</xdr:row>
      <xdr:rowOff>44374</xdr:rowOff>
    </xdr:to>
    <xdr:cxnSp macro="">
      <xdr:nvCxnSpPr>
        <xdr:cNvPr id="809" name="直線コネクタ 808"/>
        <xdr:cNvCxnSpPr/>
      </xdr:nvCxnSpPr>
      <xdr:spPr>
        <a:xfrm>
          <a:off x="18656300" y="10159886"/>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54648</xdr:rowOff>
    </xdr:from>
    <xdr:to>
      <xdr:col>102</xdr:col>
      <xdr:colOff>165100</xdr:colOff>
      <xdr:row>58</xdr:row>
      <xdr:rowOff>156248</xdr:rowOff>
    </xdr:to>
    <xdr:sp macro="" textlink="">
      <xdr:nvSpPr>
        <xdr:cNvPr id="810" name="フローチャート: 判断 809"/>
        <xdr:cNvSpPr/>
      </xdr:nvSpPr>
      <xdr:spPr>
        <a:xfrm>
          <a:off x="19494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1325</xdr:rowOff>
    </xdr:from>
    <xdr:ext cx="469744" cy="259045"/>
    <xdr:sp macro="" textlink="">
      <xdr:nvSpPr>
        <xdr:cNvPr id="811" name="テキスト ボックス 810"/>
        <xdr:cNvSpPr txBox="1"/>
      </xdr:nvSpPr>
      <xdr:spPr>
        <a:xfrm>
          <a:off x="19310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66421</xdr:rowOff>
    </xdr:from>
    <xdr:to>
      <xdr:col>98</xdr:col>
      <xdr:colOff>38100</xdr:colOff>
      <xdr:row>58</xdr:row>
      <xdr:rowOff>168021</xdr:rowOff>
    </xdr:to>
    <xdr:sp macro="" textlink="">
      <xdr:nvSpPr>
        <xdr:cNvPr id="812" name="フローチャート: 判断 811"/>
        <xdr:cNvSpPr/>
      </xdr:nvSpPr>
      <xdr:spPr>
        <a:xfrm>
          <a:off x="18605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13098</xdr:rowOff>
    </xdr:from>
    <xdr:ext cx="469744" cy="259045"/>
    <xdr:sp macro="" textlink="">
      <xdr:nvSpPr>
        <xdr:cNvPr id="813" name="テキスト ボックス 812"/>
        <xdr:cNvSpPr txBox="1"/>
      </xdr:nvSpPr>
      <xdr:spPr>
        <a:xfrm>
          <a:off x="18421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164909</xdr:rowOff>
    </xdr:from>
    <xdr:to>
      <xdr:col>116</xdr:col>
      <xdr:colOff>114300</xdr:colOff>
      <xdr:row>59</xdr:row>
      <xdr:rowOff>95059</xdr:rowOff>
    </xdr:to>
    <xdr:sp macro="" textlink="">
      <xdr:nvSpPr>
        <xdr:cNvPr id="819" name="楕円 818"/>
        <xdr:cNvSpPr/>
      </xdr:nvSpPr>
      <xdr:spPr>
        <a:xfrm>
          <a:off x="22110700" y="1010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79836</xdr:rowOff>
    </xdr:from>
    <xdr:ext cx="249299" cy="259045"/>
    <xdr:sp macro="" textlink="">
      <xdr:nvSpPr>
        <xdr:cNvPr id="820" name="貸付金該当値テキスト"/>
        <xdr:cNvSpPr txBox="1"/>
      </xdr:nvSpPr>
      <xdr:spPr>
        <a:xfrm>
          <a:off x="22212300" y="100239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164833</xdr:rowOff>
    </xdr:from>
    <xdr:to>
      <xdr:col>112</xdr:col>
      <xdr:colOff>38100</xdr:colOff>
      <xdr:row>59</xdr:row>
      <xdr:rowOff>94983</xdr:rowOff>
    </xdr:to>
    <xdr:sp macro="" textlink="">
      <xdr:nvSpPr>
        <xdr:cNvPr id="821" name="楕円 820"/>
        <xdr:cNvSpPr/>
      </xdr:nvSpPr>
      <xdr:spPr>
        <a:xfrm>
          <a:off x="21272500" y="1010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86110</xdr:rowOff>
    </xdr:from>
    <xdr:ext cx="249299" cy="259045"/>
    <xdr:sp macro="" textlink="">
      <xdr:nvSpPr>
        <xdr:cNvPr id="822" name="テキスト ボックス 821"/>
        <xdr:cNvSpPr txBox="1"/>
      </xdr:nvSpPr>
      <xdr:spPr>
        <a:xfrm>
          <a:off x="21198650" y="102016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164909</xdr:rowOff>
    </xdr:from>
    <xdr:to>
      <xdr:col>107</xdr:col>
      <xdr:colOff>101600</xdr:colOff>
      <xdr:row>59</xdr:row>
      <xdr:rowOff>95059</xdr:rowOff>
    </xdr:to>
    <xdr:sp macro="" textlink="">
      <xdr:nvSpPr>
        <xdr:cNvPr id="823" name="楕円 822"/>
        <xdr:cNvSpPr/>
      </xdr:nvSpPr>
      <xdr:spPr>
        <a:xfrm>
          <a:off x="20383500" y="1010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86186</xdr:rowOff>
    </xdr:from>
    <xdr:ext cx="249299" cy="259045"/>
    <xdr:sp macro="" textlink="">
      <xdr:nvSpPr>
        <xdr:cNvPr id="824" name="テキスト ボックス 823"/>
        <xdr:cNvSpPr txBox="1"/>
      </xdr:nvSpPr>
      <xdr:spPr>
        <a:xfrm>
          <a:off x="20309650" y="1020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165024</xdr:rowOff>
    </xdr:from>
    <xdr:to>
      <xdr:col>102</xdr:col>
      <xdr:colOff>165100</xdr:colOff>
      <xdr:row>59</xdr:row>
      <xdr:rowOff>95174</xdr:rowOff>
    </xdr:to>
    <xdr:sp macro="" textlink="">
      <xdr:nvSpPr>
        <xdr:cNvPr id="825" name="楕円 824"/>
        <xdr:cNvSpPr/>
      </xdr:nvSpPr>
      <xdr:spPr>
        <a:xfrm>
          <a:off x="19494500" y="1010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86301</xdr:rowOff>
    </xdr:from>
    <xdr:ext cx="249299" cy="259045"/>
    <xdr:sp macro="" textlink="">
      <xdr:nvSpPr>
        <xdr:cNvPr id="826" name="テキスト ボックス 825"/>
        <xdr:cNvSpPr txBox="1"/>
      </xdr:nvSpPr>
      <xdr:spPr>
        <a:xfrm>
          <a:off x="19420650" y="10201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164986</xdr:rowOff>
    </xdr:from>
    <xdr:to>
      <xdr:col>98</xdr:col>
      <xdr:colOff>38100</xdr:colOff>
      <xdr:row>59</xdr:row>
      <xdr:rowOff>95136</xdr:rowOff>
    </xdr:to>
    <xdr:sp macro="" textlink="">
      <xdr:nvSpPr>
        <xdr:cNvPr id="827" name="楕円 826"/>
        <xdr:cNvSpPr/>
      </xdr:nvSpPr>
      <xdr:spPr>
        <a:xfrm>
          <a:off x="18605500" y="1010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86263</xdr:rowOff>
    </xdr:from>
    <xdr:ext cx="249299" cy="259045"/>
    <xdr:sp macro="" textlink="">
      <xdr:nvSpPr>
        <xdr:cNvPr id="828" name="テキスト ボックス 827"/>
        <xdr:cNvSpPr txBox="1"/>
      </xdr:nvSpPr>
      <xdr:spPr>
        <a:xfrm>
          <a:off x="18531650" y="102018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66846</xdr:rowOff>
    </xdr:from>
    <xdr:to>
      <xdr:col>116</xdr:col>
      <xdr:colOff>62864</xdr:colOff>
      <xdr:row>79</xdr:row>
      <xdr:rowOff>3363</xdr:rowOff>
    </xdr:to>
    <xdr:cxnSp macro="">
      <xdr:nvCxnSpPr>
        <xdr:cNvPr id="851" name="直線コネクタ 850"/>
        <xdr:cNvCxnSpPr/>
      </xdr:nvCxnSpPr>
      <xdr:spPr>
        <a:xfrm flipV="1">
          <a:off x="22159595" y="12068346"/>
          <a:ext cx="1269" cy="147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7190</xdr:rowOff>
    </xdr:from>
    <xdr:ext cx="534377" cy="259045"/>
    <xdr:sp macro="" textlink="">
      <xdr:nvSpPr>
        <xdr:cNvPr id="852" name="繰出金最小値テキスト"/>
        <xdr:cNvSpPr txBox="1"/>
      </xdr:nvSpPr>
      <xdr:spPr>
        <a:xfrm>
          <a:off x="22212300" y="135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3363</xdr:rowOff>
    </xdr:from>
    <xdr:to>
      <xdr:col>116</xdr:col>
      <xdr:colOff>152400</xdr:colOff>
      <xdr:row>79</xdr:row>
      <xdr:rowOff>3363</xdr:rowOff>
    </xdr:to>
    <xdr:cxnSp macro="">
      <xdr:nvCxnSpPr>
        <xdr:cNvPr id="853" name="直線コネクタ 852"/>
        <xdr:cNvCxnSpPr/>
      </xdr:nvCxnSpPr>
      <xdr:spPr>
        <a:xfrm>
          <a:off x="22072600" y="13547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13523</xdr:rowOff>
    </xdr:from>
    <xdr:ext cx="534377" cy="259045"/>
    <xdr:sp macro="" textlink="">
      <xdr:nvSpPr>
        <xdr:cNvPr id="854" name="繰出金最大値テキスト"/>
        <xdr:cNvSpPr txBox="1"/>
      </xdr:nvSpPr>
      <xdr:spPr>
        <a:xfrm>
          <a:off x="22212300" y="118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66846</xdr:rowOff>
    </xdr:from>
    <xdr:to>
      <xdr:col>116</xdr:col>
      <xdr:colOff>152400</xdr:colOff>
      <xdr:row>70</xdr:row>
      <xdr:rowOff>66846</xdr:rowOff>
    </xdr:to>
    <xdr:cxnSp macro="">
      <xdr:nvCxnSpPr>
        <xdr:cNvPr id="855" name="直線コネクタ 854"/>
        <xdr:cNvCxnSpPr/>
      </xdr:nvCxnSpPr>
      <xdr:spPr>
        <a:xfrm>
          <a:off x="22072600" y="1206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97569</xdr:rowOff>
    </xdr:from>
    <xdr:to>
      <xdr:col>116</xdr:col>
      <xdr:colOff>63500</xdr:colOff>
      <xdr:row>75</xdr:row>
      <xdr:rowOff>108039</xdr:rowOff>
    </xdr:to>
    <xdr:cxnSp macro="">
      <xdr:nvCxnSpPr>
        <xdr:cNvPr id="856" name="直線コネクタ 855"/>
        <xdr:cNvCxnSpPr/>
      </xdr:nvCxnSpPr>
      <xdr:spPr>
        <a:xfrm>
          <a:off x="21323300" y="12784869"/>
          <a:ext cx="838200" cy="18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23207</xdr:rowOff>
    </xdr:from>
    <xdr:ext cx="534377" cy="259045"/>
    <xdr:sp macro="" textlink="">
      <xdr:nvSpPr>
        <xdr:cNvPr id="857" name="繰出金平均値テキスト"/>
        <xdr:cNvSpPr txBox="1"/>
      </xdr:nvSpPr>
      <xdr:spPr>
        <a:xfrm>
          <a:off x="22212300" y="13053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44780</xdr:rowOff>
    </xdr:from>
    <xdr:to>
      <xdr:col>116</xdr:col>
      <xdr:colOff>114300</xdr:colOff>
      <xdr:row>76</xdr:row>
      <xdr:rowOff>146380</xdr:rowOff>
    </xdr:to>
    <xdr:sp macro="" textlink="">
      <xdr:nvSpPr>
        <xdr:cNvPr id="858" name="フローチャート: 判断 857"/>
        <xdr:cNvSpPr/>
      </xdr:nvSpPr>
      <xdr:spPr>
        <a:xfrm>
          <a:off x="221107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165029</xdr:rowOff>
    </xdr:from>
    <xdr:to>
      <xdr:col>111</xdr:col>
      <xdr:colOff>177800</xdr:colOff>
      <xdr:row>74</xdr:row>
      <xdr:rowOff>97569</xdr:rowOff>
    </xdr:to>
    <xdr:cxnSp macro="">
      <xdr:nvCxnSpPr>
        <xdr:cNvPr id="859" name="直線コネクタ 858"/>
        <xdr:cNvCxnSpPr/>
      </xdr:nvCxnSpPr>
      <xdr:spPr>
        <a:xfrm>
          <a:off x="20434300" y="12680879"/>
          <a:ext cx="889000" cy="10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21715</xdr:rowOff>
    </xdr:from>
    <xdr:to>
      <xdr:col>112</xdr:col>
      <xdr:colOff>38100</xdr:colOff>
      <xdr:row>76</xdr:row>
      <xdr:rowOff>123315</xdr:rowOff>
    </xdr:to>
    <xdr:sp macro="" textlink="">
      <xdr:nvSpPr>
        <xdr:cNvPr id="860" name="フローチャート: 判断 859"/>
        <xdr:cNvSpPr/>
      </xdr:nvSpPr>
      <xdr:spPr>
        <a:xfrm>
          <a:off x="21272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114442</xdr:rowOff>
    </xdr:from>
    <xdr:ext cx="534377" cy="259045"/>
    <xdr:sp macro="" textlink="">
      <xdr:nvSpPr>
        <xdr:cNvPr id="861" name="テキスト ボックス 860"/>
        <xdr:cNvSpPr txBox="1"/>
      </xdr:nvSpPr>
      <xdr:spPr>
        <a:xfrm>
          <a:off x="21056111" y="1314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165029</xdr:rowOff>
    </xdr:from>
    <xdr:to>
      <xdr:col>107</xdr:col>
      <xdr:colOff>50800</xdr:colOff>
      <xdr:row>74</xdr:row>
      <xdr:rowOff>13513</xdr:rowOff>
    </xdr:to>
    <xdr:cxnSp macro="">
      <xdr:nvCxnSpPr>
        <xdr:cNvPr id="862" name="直線コネクタ 861"/>
        <xdr:cNvCxnSpPr/>
      </xdr:nvCxnSpPr>
      <xdr:spPr>
        <a:xfrm flipV="1">
          <a:off x="19545300" y="12680879"/>
          <a:ext cx="889000" cy="1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5713</xdr:rowOff>
    </xdr:from>
    <xdr:to>
      <xdr:col>107</xdr:col>
      <xdr:colOff>101600</xdr:colOff>
      <xdr:row>76</xdr:row>
      <xdr:rowOff>107313</xdr:rowOff>
    </xdr:to>
    <xdr:sp macro="" textlink="">
      <xdr:nvSpPr>
        <xdr:cNvPr id="863" name="フローチャート: 判断 862"/>
        <xdr:cNvSpPr/>
      </xdr:nvSpPr>
      <xdr:spPr>
        <a:xfrm>
          <a:off x="20383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98440</xdr:rowOff>
    </xdr:from>
    <xdr:ext cx="534377" cy="259045"/>
    <xdr:sp macro="" textlink="">
      <xdr:nvSpPr>
        <xdr:cNvPr id="864" name="テキスト ボックス 863"/>
        <xdr:cNvSpPr txBox="1"/>
      </xdr:nvSpPr>
      <xdr:spPr>
        <a:xfrm>
          <a:off x="20167111" y="131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13513</xdr:rowOff>
    </xdr:from>
    <xdr:to>
      <xdr:col>102</xdr:col>
      <xdr:colOff>114300</xdr:colOff>
      <xdr:row>74</xdr:row>
      <xdr:rowOff>52626</xdr:rowOff>
    </xdr:to>
    <xdr:cxnSp macro="">
      <xdr:nvCxnSpPr>
        <xdr:cNvPr id="865" name="直線コネクタ 864"/>
        <xdr:cNvCxnSpPr/>
      </xdr:nvCxnSpPr>
      <xdr:spPr>
        <a:xfrm flipV="1">
          <a:off x="18656300" y="12700813"/>
          <a:ext cx="889000" cy="3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169207</xdr:rowOff>
    </xdr:from>
    <xdr:to>
      <xdr:col>102</xdr:col>
      <xdr:colOff>165100</xdr:colOff>
      <xdr:row>76</xdr:row>
      <xdr:rowOff>99357</xdr:rowOff>
    </xdr:to>
    <xdr:sp macro="" textlink="">
      <xdr:nvSpPr>
        <xdr:cNvPr id="866" name="フローチャート: 判断 865"/>
        <xdr:cNvSpPr/>
      </xdr:nvSpPr>
      <xdr:spPr>
        <a:xfrm>
          <a:off x="19494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90484</xdr:rowOff>
    </xdr:from>
    <xdr:ext cx="534377" cy="259045"/>
    <xdr:sp macro="" textlink="">
      <xdr:nvSpPr>
        <xdr:cNvPr id="867" name="テキスト ボックス 866"/>
        <xdr:cNvSpPr txBox="1"/>
      </xdr:nvSpPr>
      <xdr:spPr>
        <a:xfrm>
          <a:off x="19278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102639</xdr:rowOff>
    </xdr:from>
    <xdr:to>
      <xdr:col>98</xdr:col>
      <xdr:colOff>38100</xdr:colOff>
      <xdr:row>76</xdr:row>
      <xdr:rowOff>32789</xdr:rowOff>
    </xdr:to>
    <xdr:sp macro="" textlink="">
      <xdr:nvSpPr>
        <xdr:cNvPr id="868" name="フローチャート: 判断 867"/>
        <xdr:cNvSpPr/>
      </xdr:nvSpPr>
      <xdr:spPr>
        <a:xfrm>
          <a:off x="18605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23916</xdr:rowOff>
    </xdr:from>
    <xdr:ext cx="534377" cy="259045"/>
    <xdr:sp macro="" textlink="">
      <xdr:nvSpPr>
        <xdr:cNvPr id="869" name="テキスト ボックス 868"/>
        <xdr:cNvSpPr txBox="1"/>
      </xdr:nvSpPr>
      <xdr:spPr>
        <a:xfrm>
          <a:off x="18389111" y="1305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57239</xdr:rowOff>
    </xdr:from>
    <xdr:to>
      <xdr:col>116</xdr:col>
      <xdr:colOff>114300</xdr:colOff>
      <xdr:row>75</xdr:row>
      <xdr:rowOff>158840</xdr:rowOff>
    </xdr:to>
    <xdr:sp macro="" textlink="">
      <xdr:nvSpPr>
        <xdr:cNvPr id="875" name="楕円 874"/>
        <xdr:cNvSpPr/>
      </xdr:nvSpPr>
      <xdr:spPr>
        <a:xfrm>
          <a:off x="22110700" y="129159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80116</xdr:rowOff>
    </xdr:from>
    <xdr:ext cx="534377" cy="259045"/>
    <xdr:sp macro="" textlink="">
      <xdr:nvSpPr>
        <xdr:cNvPr id="876" name="繰出金該当値テキスト"/>
        <xdr:cNvSpPr txBox="1"/>
      </xdr:nvSpPr>
      <xdr:spPr>
        <a:xfrm>
          <a:off x="22212300" y="1276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46769</xdr:rowOff>
    </xdr:from>
    <xdr:to>
      <xdr:col>112</xdr:col>
      <xdr:colOff>38100</xdr:colOff>
      <xdr:row>74</xdr:row>
      <xdr:rowOff>148369</xdr:rowOff>
    </xdr:to>
    <xdr:sp macro="" textlink="">
      <xdr:nvSpPr>
        <xdr:cNvPr id="877" name="楕円 876"/>
        <xdr:cNvSpPr/>
      </xdr:nvSpPr>
      <xdr:spPr>
        <a:xfrm>
          <a:off x="21272500" y="1273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164896</xdr:rowOff>
    </xdr:from>
    <xdr:ext cx="534377" cy="259045"/>
    <xdr:sp macro="" textlink="">
      <xdr:nvSpPr>
        <xdr:cNvPr id="878" name="テキスト ボックス 877"/>
        <xdr:cNvSpPr txBox="1"/>
      </xdr:nvSpPr>
      <xdr:spPr>
        <a:xfrm>
          <a:off x="21056111" y="1250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114229</xdr:rowOff>
    </xdr:from>
    <xdr:to>
      <xdr:col>107</xdr:col>
      <xdr:colOff>101600</xdr:colOff>
      <xdr:row>74</xdr:row>
      <xdr:rowOff>44379</xdr:rowOff>
    </xdr:to>
    <xdr:sp macro="" textlink="">
      <xdr:nvSpPr>
        <xdr:cNvPr id="879" name="楕円 878"/>
        <xdr:cNvSpPr/>
      </xdr:nvSpPr>
      <xdr:spPr>
        <a:xfrm>
          <a:off x="20383500" y="1263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60906</xdr:rowOff>
    </xdr:from>
    <xdr:ext cx="534377" cy="259045"/>
    <xdr:sp macro="" textlink="">
      <xdr:nvSpPr>
        <xdr:cNvPr id="880" name="テキスト ボックス 879"/>
        <xdr:cNvSpPr txBox="1"/>
      </xdr:nvSpPr>
      <xdr:spPr>
        <a:xfrm>
          <a:off x="20167111" y="1240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134163</xdr:rowOff>
    </xdr:from>
    <xdr:to>
      <xdr:col>102</xdr:col>
      <xdr:colOff>165100</xdr:colOff>
      <xdr:row>74</xdr:row>
      <xdr:rowOff>64313</xdr:rowOff>
    </xdr:to>
    <xdr:sp macro="" textlink="">
      <xdr:nvSpPr>
        <xdr:cNvPr id="881" name="楕円 880"/>
        <xdr:cNvSpPr/>
      </xdr:nvSpPr>
      <xdr:spPr>
        <a:xfrm>
          <a:off x="19494500" y="1265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80840</xdr:rowOff>
    </xdr:from>
    <xdr:ext cx="534377" cy="259045"/>
    <xdr:sp macro="" textlink="">
      <xdr:nvSpPr>
        <xdr:cNvPr id="882" name="テキスト ボックス 881"/>
        <xdr:cNvSpPr txBox="1"/>
      </xdr:nvSpPr>
      <xdr:spPr>
        <a:xfrm>
          <a:off x="19278111" y="1242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1826</xdr:rowOff>
    </xdr:from>
    <xdr:to>
      <xdr:col>98</xdr:col>
      <xdr:colOff>38100</xdr:colOff>
      <xdr:row>74</xdr:row>
      <xdr:rowOff>103426</xdr:rowOff>
    </xdr:to>
    <xdr:sp macro="" textlink="">
      <xdr:nvSpPr>
        <xdr:cNvPr id="883" name="楕円 882"/>
        <xdr:cNvSpPr/>
      </xdr:nvSpPr>
      <xdr:spPr>
        <a:xfrm>
          <a:off x="18605500" y="1268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119953</xdr:rowOff>
    </xdr:from>
    <xdr:ext cx="534377" cy="259045"/>
    <xdr:sp macro="" textlink="">
      <xdr:nvSpPr>
        <xdr:cNvPr id="884" name="テキスト ボックス 883"/>
        <xdr:cNvSpPr txBox="1"/>
      </xdr:nvSpPr>
      <xdr:spPr>
        <a:xfrm>
          <a:off x="18389111" y="1246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850" b="0" i="0" baseline="0">
              <a:solidFill>
                <a:schemeClr val="dk1"/>
              </a:solidFill>
              <a:effectLst/>
              <a:latin typeface="+mn-lt"/>
              <a:ea typeface="+mn-ea"/>
              <a:cs typeface="+mn-cs"/>
            </a:rPr>
            <a:t>　</a:t>
          </a:r>
          <a:r>
            <a:rPr lang="ja-JP" altLang="en-US" sz="850" b="0" i="0" baseline="0">
              <a:solidFill>
                <a:schemeClr val="dk1"/>
              </a:solidFill>
              <a:effectLst/>
              <a:latin typeface="+mn-lt"/>
              <a:ea typeface="+mn-ea"/>
              <a:cs typeface="+mn-cs"/>
            </a:rPr>
            <a:t>令和元</a:t>
          </a:r>
          <a:r>
            <a:rPr lang="ja-JP" altLang="ja-JP" sz="850" b="0" i="0" baseline="0">
              <a:solidFill>
                <a:schemeClr val="dk1"/>
              </a:solidFill>
              <a:effectLst/>
              <a:latin typeface="+mn-lt"/>
              <a:ea typeface="+mn-ea"/>
              <a:cs typeface="+mn-cs"/>
            </a:rPr>
            <a:t>年度の歳出決算総額は、住民一人当たり</a:t>
          </a:r>
          <a:r>
            <a:rPr lang="en-US" altLang="ja-JP" sz="850" b="0" i="0" baseline="0">
              <a:solidFill>
                <a:schemeClr val="dk1"/>
              </a:solidFill>
              <a:effectLst/>
              <a:latin typeface="+mn-lt"/>
              <a:ea typeface="+mn-ea"/>
              <a:cs typeface="+mn-cs"/>
            </a:rPr>
            <a:t>416,969</a:t>
          </a:r>
          <a:r>
            <a:rPr lang="ja-JP" altLang="ja-JP" sz="850" b="0" i="0" baseline="0">
              <a:solidFill>
                <a:schemeClr val="dk1"/>
              </a:solidFill>
              <a:effectLst/>
              <a:latin typeface="+mn-lt"/>
              <a:ea typeface="+mn-ea"/>
              <a:cs typeface="+mn-cs"/>
            </a:rPr>
            <a:t>円となっている。主な構成項目である人件費は、</a:t>
          </a:r>
          <a:r>
            <a:rPr lang="ja-JP" altLang="en-US" sz="850" b="0" i="0" baseline="0">
              <a:solidFill>
                <a:schemeClr val="dk1"/>
              </a:solidFill>
              <a:effectLst/>
              <a:latin typeface="+mn-lt"/>
              <a:ea typeface="+mn-ea"/>
              <a:cs typeface="+mn-cs"/>
            </a:rPr>
            <a:t>令和元</a:t>
          </a:r>
          <a:r>
            <a:rPr lang="ja-JP" altLang="ja-JP" sz="850" b="0" i="0" baseline="0">
              <a:solidFill>
                <a:schemeClr val="dk1"/>
              </a:solidFill>
              <a:effectLst/>
              <a:latin typeface="+mn-lt"/>
              <a:ea typeface="+mn-ea"/>
              <a:cs typeface="+mn-cs"/>
            </a:rPr>
            <a:t>年度で住民一人当たり</a:t>
          </a:r>
          <a:r>
            <a:rPr lang="en-US" altLang="ja-JP" sz="850" b="0" i="0" baseline="0">
              <a:solidFill>
                <a:schemeClr val="dk1"/>
              </a:solidFill>
              <a:effectLst/>
              <a:latin typeface="+mn-lt"/>
              <a:ea typeface="+mn-ea"/>
              <a:cs typeface="+mn-cs"/>
            </a:rPr>
            <a:t>62,358</a:t>
          </a:r>
          <a:r>
            <a:rPr lang="ja-JP" altLang="ja-JP" sz="850" b="0" i="0" baseline="0">
              <a:solidFill>
                <a:schemeClr val="dk1"/>
              </a:solidFill>
              <a:effectLst/>
              <a:latin typeface="+mn-lt"/>
              <a:ea typeface="+mn-ea"/>
              <a:cs typeface="+mn-cs"/>
            </a:rPr>
            <a:t>円となっており、平成</a:t>
          </a:r>
          <a:r>
            <a:rPr lang="en-US" altLang="ja-JP" sz="850" b="0" i="0" baseline="0">
              <a:solidFill>
                <a:schemeClr val="dk1"/>
              </a:solidFill>
              <a:effectLst/>
              <a:latin typeface="+mn-lt"/>
              <a:ea typeface="+mn-ea"/>
              <a:cs typeface="+mn-cs"/>
            </a:rPr>
            <a:t>27</a:t>
          </a:r>
          <a:r>
            <a:rPr lang="ja-JP" altLang="ja-JP" sz="850" b="0" i="0" baseline="0">
              <a:solidFill>
                <a:schemeClr val="dk1"/>
              </a:solidFill>
              <a:effectLst/>
              <a:latin typeface="+mn-lt"/>
              <a:ea typeface="+mn-ea"/>
              <a:cs typeface="+mn-cs"/>
            </a:rPr>
            <a:t>年度の</a:t>
          </a:r>
          <a:r>
            <a:rPr lang="en-US" altLang="ja-JP" sz="850" b="0" i="0" baseline="0">
              <a:solidFill>
                <a:schemeClr val="dk1"/>
              </a:solidFill>
              <a:effectLst/>
              <a:latin typeface="+mn-lt"/>
              <a:ea typeface="+mn-ea"/>
              <a:cs typeface="+mn-cs"/>
            </a:rPr>
            <a:t>70,357</a:t>
          </a:r>
          <a:r>
            <a:rPr lang="ja-JP" altLang="ja-JP" sz="850" b="0" i="0" baseline="0">
              <a:solidFill>
                <a:schemeClr val="dk1"/>
              </a:solidFill>
              <a:effectLst/>
              <a:latin typeface="+mn-lt"/>
              <a:ea typeface="+mn-ea"/>
              <a:cs typeface="+mn-cs"/>
            </a:rPr>
            <a:t>円から</a:t>
          </a:r>
          <a:r>
            <a:rPr lang="en-US" altLang="ja-JP" sz="850" b="0" i="0" baseline="0">
              <a:solidFill>
                <a:schemeClr val="dk1"/>
              </a:solidFill>
              <a:effectLst/>
              <a:latin typeface="+mn-lt"/>
              <a:ea typeface="+mn-ea"/>
              <a:cs typeface="+mn-cs"/>
            </a:rPr>
            <a:t>7,999</a:t>
          </a:r>
          <a:r>
            <a:rPr lang="ja-JP" altLang="ja-JP" sz="850" b="0" i="0" baseline="0">
              <a:solidFill>
                <a:schemeClr val="dk1"/>
              </a:solidFill>
              <a:effectLst/>
              <a:latin typeface="+mn-lt"/>
              <a:ea typeface="+mn-ea"/>
              <a:cs typeface="+mn-cs"/>
            </a:rPr>
            <a:t>円減少している。</a:t>
          </a:r>
          <a:r>
            <a:rPr kumimoji="1" lang="ja-JP" altLang="ja-JP" sz="850">
              <a:solidFill>
                <a:schemeClr val="dk1"/>
              </a:solidFill>
              <a:effectLst/>
              <a:latin typeface="+mn-lt"/>
              <a:ea typeface="+mn-ea"/>
              <a:cs typeface="+mn-cs"/>
            </a:rPr>
            <a:t>定員適正化計画及び公私連携の認定こども園化の推進により職員数の削減を継続して実施していることや平成</a:t>
          </a:r>
          <a:r>
            <a:rPr kumimoji="1" lang="en-US" altLang="ja-JP" sz="850">
              <a:solidFill>
                <a:schemeClr val="dk1"/>
              </a:solidFill>
              <a:effectLst/>
              <a:latin typeface="+mn-lt"/>
              <a:ea typeface="+mn-ea"/>
              <a:cs typeface="+mn-cs"/>
            </a:rPr>
            <a:t>27</a:t>
          </a:r>
          <a:r>
            <a:rPr kumimoji="1" lang="ja-JP" altLang="ja-JP" sz="850">
              <a:solidFill>
                <a:schemeClr val="dk1"/>
              </a:solidFill>
              <a:effectLst/>
              <a:latin typeface="+mn-lt"/>
              <a:ea typeface="+mn-ea"/>
              <a:cs typeface="+mn-cs"/>
            </a:rPr>
            <a:t>年度に策定した橋本市財政健全化計画に基づく人件費の削減もあり、年々減少している。しかしながら、類似団体と比較しても高い水準となっている。この要因として、本市が複数の消防署と区画整理事業</a:t>
          </a:r>
          <a:r>
            <a:rPr kumimoji="1" lang="ja-JP" altLang="en-US" sz="850">
              <a:solidFill>
                <a:schemeClr val="dk1"/>
              </a:solidFill>
              <a:effectLst/>
              <a:latin typeface="+mn-lt"/>
              <a:ea typeface="+mn-ea"/>
              <a:cs typeface="+mn-cs"/>
            </a:rPr>
            <a:t>、工業団地造成事業</a:t>
          </a:r>
          <a:r>
            <a:rPr kumimoji="1" lang="ja-JP" altLang="ja-JP" sz="850">
              <a:solidFill>
                <a:schemeClr val="dk1"/>
              </a:solidFill>
              <a:effectLst/>
              <a:latin typeface="+mn-lt"/>
              <a:ea typeface="+mn-ea"/>
              <a:cs typeface="+mn-cs"/>
            </a:rPr>
            <a:t>を抱えていることでその事業に職員の配置を要すること、職員の役職や年齢層の偏在が根底にあると考えている。今後も定員適正化計画を継続して職員数の減少を図るとともに、事務の効率化や業務体制の見直し等による時間外手当の削減に努める。</a:t>
          </a:r>
          <a:endParaRPr lang="ja-JP" altLang="ja-JP" sz="850">
            <a:effectLst/>
          </a:endParaRPr>
        </a:p>
        <a:p>
          <a:pPr eaLnBrk="1" fontAlgn="auto" latinLnBrk="0" hangingPunct="1"/>
          <a:r>
            <a:rPr kumimoji="1" lang="ja-JP" altLang="ja-JP" sz="850">
              <a:solidFill>
                <a:schemeClr val="dk1"/>
              </a:solidFill>
              <a:effectLst/>
              <a:latin typeface="+mn-lt"/>
              <a:ea typeface="+mn-ea"/>
              <a:cs typeface="+mn-cs"/>
            </a:rPr>
            <a:t>　扶助費は、</a:t>
          </a:r>
          <a:r>
            <a:rPr kumimoji="0" lang="ja-JP" altLang="en-US" sz="850" b="0" i="0" baseline="0">
              <a:solidFill>
                <a:schemeClr val="dk1"/>
              </a:solidFill>
              <a:effectLst/>
              <a:latin typeface="+mn-lt"/>
              <a:ea typeface="+mn-ea"/>
              <a:cs typeface="+mn-cs"/>
            </a:rPr>
            <a:t>令和元</a:t>
          </a:r>
          <a:r>
            <a:rPr lang="ja-JP" altLang="ja-JP" sz="850" b="0" i="0" baseline="0">
              <a:solidFill>
                <a:schemeClr val="dk1"/>
              </a:solidFill>
              <a:effectLst/>
              <a:latin typeface="+mn-lt"/>
              <a:ea typeface="+mn-ea"/>
              <a:cs typeface="+mn-cs"/>
            </a:rPr>
            <a:t>年度で住民一人当たり</a:t>
          </a:r>
          <a:r>
            <a:rPr lang="en-US" altLang="ja-JP" sz="850" b="0" i="0" baseline="0">
              <a:solidFill>
                <a:schemeClr val="dk1"/>
              </a:solidFill>
              <a:effectLst/>
              <a:latin typeface="+mn-lt"/>
              <a:ea typeface="+mn-ea"/>
              <a:cs typeface="+mn-cs"/>
            </a:rPr>
            <a:t>85,953</a:t>
          </a:r>
          <a:r>
            <a:rPr lang="ja-JP" altLang="ja-JP" sz="850" b="0" i="0" baseline="0">
              <a:solidFill>
                <a:schemeClr val="dk1"/>
              </a:solidFill>
              <a:effectLst/>
              <a:latin typeface="+mn-lt"/>
              <a:ea typeface="+mn-ea"/>
              <a:cs typeface="+mn-cs"/>
            </a:rPr>
            <a:t>円となっており、平成</a:t>
          </a:r>
          <a:r>
            <a:rPr lang="en-US" altLang="ja-JP" sz="850" b="0" i="0" baseline="0">
              <a:solidFill>
                <a:schemeClr val="dk1"/>
              </a:solidFill>
              <a:effectLst/>
              <a:latin typeface="+mn-lt"/>
              <a:ea typeface="+mn-ea"/>
              <a:cs typeface="+mn-cs"/>
            </a:rPr>
            <a:t>27</a:t>
          </a:r>
          <a:r>
            <a:rPr lang="ja-JP" altLang="ja-JP" sz="850" b="0" i="0" baseline="0">
              <a:solidFill>
                <a:schemeClr val="dk1"/>
              </a:solidFill>
              <a:effectLst/>
              <a:latin typeface="+mn-lt"/>
              <a:ea typeface="+mn-ea"/>
              <a:cs typeface="+mn-cs"/>
            </a:rPr>
            <a:t>年度の</a:t>
          </a:r>
          <a:r>
            <a:rPr lang="en-US" altLang="ja-JP" sz="850" b="0" i="0" baseline="0">
              <a:solidFill>
                <a:schemeClr val="dk1"/>
              </a:solidFill>
              <a:effectLst/>
              <a:latin typeface="+mn-lt"/>
              <a:ea typeface="+mn-ea"/>
              <a:cs typeface="+mn-cs"/>
            </a:rPr>
            <a:t>69,828</a:t>
          </a:r>
          <a:r>
            <a:rPr lang="ja-JP" altLang="ja-JP" sz="850" b="0" i="0" baseline="0">
              <a:solidFill>
                <a:schemeClr val="dk1"/>
              </a:solidFill>
              <a:effectLst/>
              <a:latin typeface="+mn-lt"/>
              <a:ea typeface="+mn-ea"/>
              <a:cs typeface="+mn-cs"/>
            </a:rPr>
            <a:t>円から</a:t>
          </a:r>
          <a:r>
            <a:rPr lang="en-US" altLang="ja-JP" sz="850" b="0" i="0" baseline="0">
              <a:solidFill>
                <a:schemeClr val="dk1"/>
              </a:solidFill>
              <a:effectLst/>
              <a:latin typeface="+mn-lt"/>
              <a:ea typeface="+mn-ea"/>
              <a:cs typeface="+mn-cs"/>
            </a:rPr>
            <a:t>16,125</a:t>
          </a:r>
          <a:r>
            <a:rPr lang="ja-JP" altLang="ja-JP" sz="850" b="0" i="0" baseline="0">
              <a:solidFill>
                <a:schemeClr val="dk1"/>
              </a:solidFill>
              <a:effectLst/>
              <a:latin typeface="+mn-lt"/>
              <a:ea typeface="+mn-ea"/>
              <a:cs typeface="+mn-cs"/>
            </a:rPr>
            <a:t>円の増加となっている。類似団体と比較して</a:t>
          </a:r>
          <a:r>
            <a:rPr lang="en-US" altLang="ja-JP" sz="850" b="0" i="0" baseline="0">
              <a:solidFill>
                <a:schemeClr val="dk1"/>
              </a:solidFill>
              <a:effectLst/>
              <a:latin typeface="+mn-lt"/>
              <a:ea typeface="+mn-ea"/>
              <a:cs typeface="+mn-cs"/>
            </a:rPr>
            <a:t>9,934</a:t>
          </a:r>
          <a:r>
            <a:rPr lang="ja-JP" altLang="ja-JP" sz="850" b="0" i="0" baseline="0">
              <a:solidFill>
                <a:schemeClr val="dk1"/>
              </a:solidFill>
              <a:effectLst/>
              <a:latin typeface="+mn-lt"/>
              <a:ea typeface="+mn-ea"/>
              <a:cs typeface="+mn-cs"/>
            </a:rPr>
            <a:t>円低い水準にある</a:t>
          </a:r>
          <a:r>
            <a:rPr kumimoji="1" lang="ja-JP" altLang="ja-JP" sz="850" b="0" i="0" baseline="0">
              <a:solidFill>
                <a:schemeClr val="dk1"/>
              </a:solidFill>
              <a:effectLst/>
              <a:latin typeface="+mn-lt"/>
              <a:ea typeface="+mn-ea"/>
              <a:cs typeface="+mn-cs"/>
            </a:rPr>
            <a:t>が</a:t>
          </a:r>
          <a:r>
            <a:rPr kumimoji="1" lang="ja-JP" altLang="ja-JP" sz="850">
              <a:solidFill>
                <a:schemeClr val="dk1"/>
              </a:solidFill>
              <a:effectLst/>
              <a:latin typeface="+mn-lt"/>
              <a:ea typeface="+mn-ea"/>
              <a:cs typeface="+mn-cs"/>
            </a:rPr>
            <a:t>、これは児童数の減少により児童手当が減少傾向にあること、そして生活扶助給付費の増加が低く収まっていることと推察する。しかしながら、平成</a:t>
          </a:r>
          <a:r>
            <a:rPr kumimoji="1" lang="en-US" altLang="ja-JP" sz="850">
              <a:solidFill>
                <a:schemeClr val="dk1"/>
              </a:solidFill>
              <a:effectLst/>
              <a:latin typeface="+mn-lt"/>
              <a:ea typeface="+mn-ea"/>
              <a:cs typeface="+mn-cs"/>
            </a:rPr>
            <a:t>27</a:t>
          </a:r>
          <a:r>
            <a:rPr kumimoji="1" lang="ja-JP" altLang="ja-JP" sz="850">
              <a:solidFill>
                <a:schemeClr val="dk1"/>
              </a:solidFill>
              <a:effectLst/>
              <a:latin typeface="+mn-lt"/>
              <a:ea typeface="+mn-ea"/>
              <a:cs typeface="+mn-cs"/>
            </a:rPr>
            <a:t>年度から中学生医療費の無償化を開始したことや障がい者自立支援給付費など社会福祉にかかる給付費は年々増加しており、全体的に増加していく見込みである。</a:t>
          </a:r>
          <a:endParaRPr lang="ja-JP" altLang="ja-JP" sz="850">
            <a:effectLst/>
          </a:endParaRPr>
        </a:p>
        <a:p>
          <a:r>
            <a:rPr kumimoji="1" lang="ja-JP" altLang="ja-JP" sz="850">
              <a:solidFill>
                <a:schemeClr val="dk1"/>
              </a:solidFill>
              <a:effectLst/>
              <a:latin typeface="+mn-lt"/>
              <a:ea typeface="+mn-ea"/>
              <a:cs typeface="+mn-cs"/>
            </a:rPr>
            <a:t>　公債費は、</a:t>
          </a:r>
          <a:r>
            <a:rPr kumimoji="0" lang="ja-JP" altLang="en-US" sz="850" b="0" i="0" baseline="0">
              <a:solidFill>
                <a:schemeClr val="dk1"/>
              </a:solidFill>
              <a:effectLst/>
              <a:latin typeface="+mn-lt"/>
              <a:ea typeface="+mn-ea"/>
              <a:cs typeface="+mn-cs"/>
            </a:rPr>
            <a:t>令和元</a:t>
          </a:r>
          <a:r>
            <a:rPr lang="ja-JP" altLang="ja-JP" sz="850" b="0" i="0" baseline="0">
              <a:solidFill>
                <a:schemeClr val="dk1"/>
              </a:solidFill>
              <a:effectLst/>
              <a:latin typeface="+mn-lt"/>
              <a:ea typeface="+mn-ea"/>
              <a:cs typeface="+mn-cs"/>
            </a:rPr>
            <a:t>年度で住民一人当たり</a:t>
          </a:r>
          <a:r>
            <a:rPr lang="en-US" altLang="ja-JP" sz="850" b="0" i="0" baseline="0">
              <a:solidFill>
                <a:schemeClr val="dk1"/>
              </a:solidFill>
              <a:effectLst/>
              <a:latin typeface="+mn-lt"/>
              <a:ea typeface="+mn-ea"/>
              <a:cs typeface="+mn-cs"/>
            </a:rPr>
            <a:t>60,269</a:t>
          </a:r>
          <a:r>
            <a:rPr lang="ja-JP" altLang="ja-JP" sz="850" b="0" i="0" baseline="0">
              <a:solidFill>
                <a:schemeClr val="dk1"/>
              </a:solidFill>
              <a:effectLst/>
              <a:latin typeface="+mn-lt"/>
              <a:ea typeface="+mn-ea"/>
              <a:cs typeface="+mn-cs"/>
            </a:rPr>
            <a:t>円となっており、平成</a:t>
          </a:r>
          <a:r>
            <a:rPr lang="en-US" altLang="ja-JP" sz="850" b="0" i="0" baseline="0">
              <a:solidFill>
                <a:schemeClr val="dk1"/>
              </a:solidFill>
              <a:effectLst/>
              <a:latin typeface="+mn-lt"/>
              <a:ea typeface="+mn-ea"/>
              <a:cs typeface="+mn-cs"/>
            </a:rPr>
            <a:t>27</a:t>
          </a:r>
          <a:r>
            <a:rPr lang="ja-JP" altLang="ja-JP" sz="850" b="0" i="0" baseline="0">
              <a:solidFill>
                <a:schemeClr val="dk1"/>
              </a:solidFill>
              <a:effectLst/>
              <a:latin typeface="+mn-lt"/>
              <a:ea typeface="+mn-ea"/>
              <a:cs typeface="+mn-cs"/>
            </a:rPr>
            <a:t>年度の</a:t>
          </a:r>
          <a:r>
            <a:rPr lang="en-US" altLang="ja-JP" sz="850" b="0" i="0" baseline="0">
              <a:solidFill>
                <a:schemeClr val="dk1"/>
              </a:solidFill>
              <a:effectLst/>
              <a:latin typeface="+mn-lt"/>
              <a:ea typeface="+mn-ea"/>
              <a:cs typeface="+mn-cs"/>
            </a:rPr>
            <a:t>55,769</a:t>
          </a:r>
          <a:r>
            <a:rPr lang="ja-JP" altLang="ja-JP" sz="850" b="0" i="0" baseline="0">
              <a:solidFill>
                <a:schemeClr val="dk1"/>
              </a:solidFill>
              <a:effectLst/>
              <a:latin typeface="+mn-lt"/>
              <a:ea typeface="+mn-ea"/>
              <a:cs typeface="+mn-cs"/>
            </a:rPr>
            <a:t>円から</a:t>
          </a:r>
          <a:r>
            <a:rPr lang="en-US" altLang="ja-JP" sz="850" b="0" i="0" baseline="0">
              <a:solidFill>
                <a:schemeClr val="dk1"/>
              </a:solidFill>
              <a:effectLst/>
              <a:latin typeface="+mn-lt"/>
              <a:ea typeface="+mn-ea"/>
              <a:cs typeface="+mn-cs"/>
            </a:rPr>
            <a:t>4,500</a:t>
          </a:r>
          <a:r>
            <a:rPr lang="ja-JP" altLang="ja-JP" sz="850" b="0" i="0" baseline="0">
              <a:solidFill>
                <a:schemeClr val="dk1"/>
              </a:solidFill>
              <a:effectLst/>
              <a:latin typeface="+mn-lt"/>
              <a:ea typeface="+mn-ea"/>
              <a:cs typeface="+mn-cs"/>
            </a:rPr>
            <a:t>円増加している。この要因として、</a:t>
          </a:r>
          <a:r>
            <a:rPr kumimoji="1" lang="ja-JP" altLang="ja-JP" sz="850" b="0" i="0" baseline="0">
              <a:solidFill>
                <a:schemeClr val="dk1"/>
              </a:solidFill>
              <a:effectLst/>
              <a:latin typeface="+mn-lt"/>
              <a:ea typeface="+mn-ea"/>
              <a:cs typeface="+mn-cs"/>
            </a:rPr>
            <a:t>合併による新市まちづくり計画に沿って実施した大型公共事業にかかる市債の借入や第三セクター改革推進債の借入に伴う償還に加えて、臨時財政対策債の発行額の増加などが重なり、合併以降、平成</a:t>
          </a:r>
          <a:r>
            <a:rPr kumimoji="1" lang="en-US" altLang="ja-JP" sz="850" b="0" i="0" baseline="0">
              <a:solidFill>
                <a:schemeClr val="dk1"/>
              </a:solidFill>
              <a:effectLst/>
              <a:latin typeface="+mn-lt"/>
              <a:ea typeface="+mn-ea"/>
              <a:cs typeface="+mn-cs"/>
            </a:rPr>
            <a:t>29</a:t>
          </a:r>
          <a:r>
            <a:rPr kumimoji="1" lang="ja-JP" altLang="ja-JP" sz="850" b="0" i="0" baseline="0">
              <a:solidFill>
                <a:schemeClr val="dk1"/>
              </a:solidFill>
              <a:effectLst/>
              <a:latin typeface="+mn-lt"/>
              <a:ea typeface="+mn-ea"/>
              <a:cs typeface="+mn-cs"/>
            </a:rPr>
            <a:t>年度にかけて年々増加してきた。類似団体と比較しても高い数値となっており、令和</a:t>
          </a:r>
          <a:r>
            <a:rPr kumimoji="1" lang="en-US" altLang="ja-JP" sz="850" b="0" i="0" baseline="0">
              <a:solidFill>
                <a:schemeClr val="dk1"/>
              </a:solidFill>
              <a:effectLst/>
              <a:latin typeface="+mn-lt"/>
              <a:ea typeface="+mn-ea"/>
              <a:cs typeface="+mn-cs"/>
            </a:rPr>
            <a:t>4</a:t>
          </a:r>
          <a:r>
            <a:rPr kumimoji="1" lang="ja-JP" altLang="ja-JP" sz="850" b="0" i="0" baseline="0">
              <a:solidFill>
                <a:schemeClr val="dk1"/>
              </a:solidFill>
              <a:effectLst/>
              <a:latin typeface="+mn-lt"/>
              <a:ea typeface="+mn-ea"/>
              <a:cs typeface="+mn-cs"/>
            </a:rPr>
            <a:t>年度までは公債費が高止まりする見込みであるが、新市まちづくり計画にかかる事業は概ね完了しており、今後は市債の借入も減少していくため、公債費は減少していく見込みである。</a:t>
          </a:r>
          <a:endParaRPr lang="ja-JP" altLang="ja-JP" sz="85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和歌山県橋本市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62,376
62,024
130.55
26,517,446
26,008,874
466,080
16,163,868
31,255,051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101.1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87579</xdr:rowOff>
    </xdr:from>
    <xdr:to>
      <xdr:col>24</xdr:col>
      <xdr:colOff>62865</xdr:colOff>
      <xdr:row>38</xdr:row>
      <xdr:rowOff>48260</xdr:rowOff>
    </xdr:to>
    <xdr:cxnSp macro="">
      <xdr:nvCxnSpPr>
        <xdr:cNvPr id="54" name="直線コネクタ 53"/>
        <xdr:cNvCxnSpPr/>
      </xdr:nvCxnSpPr>
      <xdr:spPr>
        <a:xfrm flipV="1">
          <a:off x="4633595" y="5402529"/>
          <a:ext cx="1270" cy="116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52087</xdr:rowOff>
    </xdr:from>
    <xdr:ext cx="469744" cy="259045"/>
    <xdr:sp macro="" textlink="">
      <xdr:nvSpPr>
        <xdr:cNvPr id="55" name="議会費最小値テキスト"/>
        <xdr:cNvSpPr txBox="1"/>
      </xdr:nvSpPr>
      <xdr:spPr>
        <a:xfrm>
          <a:off x="46863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6" name="直線コネクタ 55"/>
        <xdr:cNvCxnSpPr/>
      </xdr:nvCxnSpPr>
      <xdr:spPr>
        <a:xfrm>
          <a:off x="4546600" y="656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34256</xdr:rowOff>
    </xdr:from>
    <xdr:ext cx="469744" cy="259045"/>
    <xdr:sp macro="" textlink="">
      <xdr:nvSpPr>
        <xdr:cNvPr id="57" name="議会費最大値テキスト"/>
        <xdr:cNvSpPr txBox="1"/>
      </xdr:nvSpPr>
      <xdr:spPr>
        <a:xfrm>
          <a:off x="4686300" y="517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87579</xdr:rowOff>
    </xdr:from>
    <xdr:to>
      <xdr:col>24</xdr:col>
      <xdr:colOff>152400</xdr:colOff>
      <xdr:row>31</xdr:row>
      <xdr:rowOff>87579</xdr:rowOff>
    </xdr:to>
    <xdr:cxnSp macro="">
      <xdr:nvCxnSpPr>
        <xdr:cNvPr id="58" name="直線コネクタ 57"/>
        <xdr:cNvCxnSpPr/>
      </xdr:nvCxnSpPr>
      <xdr:spPr>
        <a:xfrm>
          <a:off x="4546600" y="540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3912</xdr:rowOff>
    </xdr:from>
    <xdr:to>
      <xdr:col>24</xdr:col>
      <xdr:colOff>63500</xdr:colOff>
      <xdr:row>34</xdr:row>
      <xdr:rowOff>63805</xdr:rowOff>
    </xdr:to>
    <xdr:cxnSp macro="">
      <xdr:nvCxnSpPr>
        <xdr:cNvPr id="59" name="直線コネクタ 58"/>
        <xdr:cNvCxnSpPr/>
      </xdr:nvCxnSpPr>
      <xdr:spPr>
        <a:xfrm>
          <a:off x="3797300" y="5661762"/>
          <a:ext cx="838200" cy="23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6062</xdr:rowOff>
    </xdr:from>
    <xdr:ext cx="469744" cy="259045"/>
    <xdr:sp macro="" textlink="">
      <xdr:nvSpPr>
        <xdr:cNvPr id="60" name="議会費平均値テキスト"/>
        <xdr:cNvSpPr txBox="1"/>
      </xdr:nvSpPr>
      <xdr:spPr>
        <a:xfrm>
          <a:off x="4686300" y="600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27635</xdr:rowOff>
    </xdr:from>
    <xdr:to>
      <xdr:col>24</xdr:col>
      <xdr:colOff>114300</xdr:colOff>
      <xdr:row>35</xdr:row>
      <xdr:rowOff>129235</xdr:rowOff>
    </xdr:to>
    <xdr:sp macro="" textlink="">
      <xdr:nvSpPr>
        <xdr:cNvPr id="61" name="フローチャート: 判断 60"/>
        <xdr:cNvSpPr/>
      </xdr:nvSpPr>
      <xdr:spPr>
        <a:xfrm>
          <a:off x="45847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3912</xdr:rowOff>
    </xdr:from>
    <xdr:to>
      <xdr:col>19</xdr:col>
      <xdr:colOff>177800</xdr:colOff>
      <xdr:row>34</xdr:row>
      <xdr:rowOff>31801</xdr:rowOff>
    </xdr:to>
    <xdr:cxnSp macro="">
      <xdr:nvCxnSpPr>
        <xdr:cNvPr id="62" name="直線コネクタ 61"/>
        <xdr:cNvCxnSpPr/>
      </xdr:nvCxnSpPr>
      <xdr:spPr>
        <a:xfrm flipV="1">
          <a:off x="2908300" y="5661762"/>
          <a:ext cx="889000" cy="19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1118</xdr:rowOff>
    </xdr:from>
    <xdr:to>
      <xdr:col>20</xdr:col>
      <xdr:colOff>38100</xdr:colOff>
      <xdr:row>35</xdr:row>
      <xdr:rowOff>102718</xdr:rowOff>
    </xdr:to>
    <xdr:sp macro="" textlink="">
      <xdr:nvSpPr>
        <xdr:cNvPr id="63" name="フローチャート: 判断 62"/>
        <xdr:cNvSpPr/>
      </xdr:nvSpPr>
      <xdr:spPr>
        <a:xfrm>
          <a:off x="3746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93845</xdr:rowOff>
    </xdr:from>
    <xdr:ext cx="469744" cy="259045"/>
    <xdr:sp macro="" textlink="">
      <xdr:nvSpPr>
        <xdr:cNvPr id="64" name="テキスト ボックス 63"/>
        <xdr:cNvSpPr txBox="1"/>
      </xdr:nvSpPr>
      <xdr:spPr>
        <a:xfrm>
          <a:off x="3562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24486</xdr:rowOff>
    </xdr:from>
    <xdr:to>
      <xdr:col>15</xdr:col>
      <xdr:colOff>50800</xdr:colOff>
      <xdr:row>34</xdr:row>
      <xdr:rowOff>31801</xdr:rowOff>
    </xdr:to>
    <xdr:cxnSp macro="">
      <xdr:nvCxnSpPr>
        <xdr:cNvPr id="65" name="直線コネクタ 64"/>
        <xdr:cNvCxnSpPr/>
      </xdr:nvCxnSpPr>
      <xdr:spPr>
        <a:xfrm>
          <a:off x="2019300" y="5853786"/>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166167</xdr:rowOff>
    </xdr:from>
    <xdr:to>
      <xdr:col>15</xdr:col>
      <xdr:colOff>101600</xdr:colOff>
      <xdr:row>35</xdr:row>
      <xdr:rowOff>96317</xdr:rowOff>
    </xdr:to>
    <xdr:sp macro="" textlink="">
      <xdr:nvSpPr>
        <xdr:cNvPr id="66" name="フローチャート: 判断 65"/>
        <xdr:cNvSpPr/>
      </xdr:nvSpPr>
      <xdr:spPr>
        <a:xfrm>
          <a:off x="2857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87444</xdr:rowOff>
    </xdr:from>
    <xdr:ext cx="469744" cy="259045"/>
    <xdr:sp macro="" textlink="">
      <xdr:nvSpPr>
        <xdr:cNvPr id="67" name="テキスト ボックス 66"/>
        <xdr:cNvSpPr txBox="1"/>
      </xdr:nvSpPr>
      <xdr:spPr>
        <a:xfrm>
          <a:off x="2673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104038</xdr:rowOff>
    </xdr:from>
    <xdr:to>
      <xdr:col>10</xdr:col>
      <xdr:colOff>114300</xdr:colOff>
      <xdr:row>34</xdr:row>
      <xdr:rowOff>24486</xdr:rowOff>
    </xdr:to>
    <xdr:cxnSp macro="">
      <xdr:nvCxnSpPr>
        <xdr:cNvPr id="68" name="直線コネクタ 67"/>
        <xdr:cNvCxnSpPr/>
      </xdr:nvCxnSpPr>
      <xdr:spPr>
        <a:xfrm>
          <a:off x="1130300" y="5590438"/>
          <a:ext cx="889000" cy="26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69" name="フローチャート: 判断 68"/>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78757</xdr:rowOff>
    </xdr:from>
    <xdr:ext cx="469744" cy="259045"/>
    <xdr:sp macro="" textlink="">
      <xdr:nvSpPr>
        <xdr:cNvPr id="70" name="テキスト ボックス 69"/>
        <xdr:cNvSpPr txBox="1"/>
      </xdr:nvSpPr>
      <xdr:spPr>
        <a:xfrm>
          <a:off x="1784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18491</xdr:rowOff>
    </xdr:from>
    <xdr:to>
      <xdr:col>6</xdr:col>
      <xdr:colOff>38100</xdr:colOff>
      <xdr:row>34</xdr:row>
      <xdr:rowOff>120091</xdr:rowOff>
    </xdr:to>
    <xdr:sp macro="" textlink="">
      <xdr:nvSpPr>
        <xdr:cNvPr id="71" name="フローチャート: 判断 70"/>
        <xdr:cNvSpPr/>
      </xdr:nvSpPr>
      <xdr:spPr>
        <a:xfrm>
          <a:off x="1079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111218</xdr:rowOff>
    </xdr:from>
    <xdr:ext cx="469744" cy="259045"/>
    <xdr:sp macro="" textlink="">
      <xdr:nvSpPr>
        <xdr:cNvPr id="72" name="テキスト ボックス 71"/>
        <xdr:cNvSpPr txBox="1"/>
      </xdr:nvSpPr>
      <xdr:spPr>
        <a:xfrm>
          <a:off x="895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13005</xdr:rowOff>
    </xdr:from>
    <xdr:to>
      <xdr:col>24</xdr:col>
      <xdr:colOff>114300</xdr:colOff>
      <xdr:row>34</xdr:row>
      <xdr:rowOff>114605</xdr:rowOff>
    </xdr:to>
    <xdr:sp macro="" textlink="">
      <xdr:nvSpPr>
        <xdr:cNvPr id="78" name="楕円 77"/>
        <xdr:cNvSpPr/>
      </xdr:nvSpPr>
      <xdr:spPr>
        <a:xfrm>
          <a:off x="4584700" y="584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35882</xdr:rowOff>
    </xdr:from>
    <xdr:ext cx="469744" cy="259045"/>
    <xdr:sp macro="" textlink="">
      <xdr:nvSpPr>
        <xdr:cNvPr id="79" name="議会費該当値テキスト"/>
        <xdr:cNvSpPr txBox="1"/>
      </xdr:nvSpPr>
      <xdr:spPr>
        <a:xfrm>
          <a:off x="4686300" y="569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124562</xdr:rowOff>
    </xdr:from>
    <xdr:to>
      <xdr:col>20</xdr:col>
      <xdr:colOff>38100</xdr:colOff>
      <xdr:row>33</xdr:row>
      <xdr:rowOff>54712</xdr:rowOff>
    </xdr:to>
    <xdr:sp macro="" textlink="">
      <xdr:nvSpPr>
        <xdr:cNvPr id="80" name="楕円 79"/>
        <xdr:cNvSpPr/>
      </xdr:nvSpPr>
      <xdr:spPr>
        <a:xfrm>
          <a:off x="3746500" y="561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71239</xdr:rowOff>
    </xdr:from>
    <xdr:ext cx="469744" cy="259045"/>
    <xdr:sp macro="" textlink="">
      <xdr:nvSpPr>
        <xdr:cNvPr id="81" name="テキスト ボックス 80"/>
        <xdr:cNvSpPr txBox="1"/>
      </xdr:nvSpPr>
      <xdr:spPr>
        <a:xfrm>
          <a:off x="3562428" y="5386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152451</xdr:rowOff>
    </xdr:from>
    <xdr:to>
      <xdr:col>15</xdr:col>
      <xdr:colOff>101600</xdr:colOff>
      <xdr:row>34</xdr:row>
      <xdr:rowOff>82601</xdr:rowOff>
    </xdr:to>
    <xdr:sp macro="" textlink="">
      <xdr:nvSpPr>
        <xdr:cNvPr id="82" name="楕円 81"/>
        <xdr:cNvSpPr/>
      </xdr:nvSpPr>
      <xdr:spPr>
        <a:xfrm>
          <a:off x="2857500" y="581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99128</xdr:rowOff>
    </xdr:from>
    <xdr:ext cx="469744" cy="259045"/>
    <xdr:sp macro="" textlink="">
      <xdr:nvSpPr>
        <xdr:cNvPr id="83" name="テキスト ボックス 82"/>
        <xdr:cNvSpPr txBox="1"/>
      </xdr:nvSpPr>
      <xdr:spPr>
        <a:xfrm>
          <a:off x="2673428" y="558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145136</xdr:rowOff>
    </xdr:from>
    <xdr:to>
      <xdr:col>10</xdr:col>
      <xdr:colOff>165100</xdr:colOff>
      <xdr:row>34</xdr:row>
      <xdr:rowOff>75286</xdr:rowOff>
    </xdr:to>
    <xdr:sp macro="" textlink="">
      <xdr:nvSpPr>
        <xdr:cNvPr id="84" name="楕円 83"/>
        <xdr:cNvSpPr/>
      </xdr:nvSpPr>
      <xdr:spPr>
        <a:xfrm>
          <a:off x="1968500" y="580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91813</xdr:rowOff>
    </xdr:from>
    <xdr:ext cx="469744" cy="259045"/>
    <xdr:sp macro="" textlink="">
      <xdr:nvSpPr>
        <xdr:cNvPr id="85" name="テキスト ボックス 84"/>
        <xdr:cNvSpPr txBox="1"/>
      </xdr:nvSpPr>
      <xdr:spPr>
        <a:xfrm>
          <a:off x="1784428" y="557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53238</xdr:rowOff>
    </xdr:from>
    <xdr:to>
      <xdr:col>6</xdr:col>
      <xdr:colOff>38100</xdr:colOff>
      <xdr:row>32</xdr:row>
      <xdr:rowOff>154838</xdr:rowOff>
    </xdr:to>
    <xdr:sp macro="" textlink="">
      <xdr:nvSpPr>
        <xdr:cNvPr id="86" name="楕円 85"/>
        <xdr:cNvSpPr/>
      </xdr:nvSpPr>
      <xdr:spPr>
        <a:xfrm>
          <a:off x="1079500" y="553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171365</xdr:rowOff>
    </xdr:from>
    <xdr:ext cx="469744" cy="259045"/>
    <xdr:sp macro="" textlink="">
      <xdr:nvSpPr>
        <xdr:cNvPr id="87" name="テキスト ボックス 86"/>
        <xdr:cNvSpPr txBox="1"/>
      </xdr:nvSpPr>
      <xdr:spPr>
        <a:xfrm>
          <a:off x="895428" y="531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134671</xdr:rowOff>
    </xdr:from>
    <xdr:to>
      <xdr:col>24</xdr:col>
      <xdr:colOff>62865</xdr:colOff>
      <xdr:row>58</xdr:row>
      <xdr:rowOff>29210</xdr:rowOff>
    </xdr:to>
    <xdr:cxnSp macro="">
      <xdr:nvCxnSpPr>
        <xdr:cNvPr id="112" name="直線コネクタ 111"/>
        <xdr:cNvCxnSpPr/>
      </xdr:nvCxnSpPr>
      <xdr:spPr>
        <a:xfrm flipV="1">
          <a:off x="4633595" y="8535721"/>
          <a:ext cx="1270" cy="143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33037</xdr:rowOff>
    </xdr:from>
    <xdr:ext cx="534377" cy="259045"/>
    <xdr:sp macro="" textlink="">
      <xdr:nvSpPr>
        <xdr:cNvPr id="113" name="総務費最小値テキスト"/>
        <xdr:cNvSpPr txBox="1"/>
      </xdr:nvSpPr>
      <xdr:spPr>
        <a:xfrm>
          <a:off x="4686300" y="997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29210</xdr:rowOff>
    </xdr:from>
    <xdr:to>
      <xdr:col>24</xdr:col>
      <xdr:colOff>152400</xdr:colOff>
      <xdr:row>58</xdr:row>
      <xdr:rowOff>29210</xdr:rowOff>
    </xdr:to>
    <xdr:cxnSp macro="">
      <xdr:nvCxnSpPr>
        <xdr:cNvPr id="114" name="直線コネクタ 113"/>
        <xdr:cNvCxnSpPr/>
      </xdr:nvCxnSpPr>
      <xdr:spPr>
        <a:xfrm>
          <a:off x="4546600" y="997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81348</xdr:rowOff>
    </xdr:from>
    <xdr:ext cx="599010" cy="259045"/>
    <xdr:sp macro="" textlink="">
      <xdr:nvSpPr>
        <xdr:cNvPr id="115" name="総務費最大値テキスト"/>
        <xdr:cNvSpPr txBox="1"/>
      </xdr:nvSpPr>
      <xdr:spPr>
        <a:xfrm>
          <a:off x="4686300" y="83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134671</xdr:rowOff>
    </xdr:from>
    <xdr:to>
      <xdr:col>24</xdr:col>
      <xdr:colOff>152400</xdr:colOff>
      <xdr:row>49</xdr:row>
      <xdr:rowOff>134671</xdr:rowOff>
    </xdr:to>
    <xdr:cxnSp macro="">
      <xdr:nvCxnSpPr>
        <xdr:cNvPr id="116" name="直線コネクタ 115"/>
        <xdr:cNvCxnSpPr/>
      </xdr:nvCxnSpPr>
      <xdr:spPr>
        <a:xfrm>
          <a:off x="4546600" y="85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78816</xdr:rowOff>
    </xdr:from>
    <xdr:to>
      <xdr:col>24</xdr:col>
      <xdr:colOff>63500</xdr:colOff>
      <xdr:row>57</xdr:row>
      <xdr:rowOff>85979</xdr:rowOff>
    </xdr:to>
    <xdr:cxnSp macro="">
      <xdr:nvCxnSpPr>
        <xdr:cNvPr id="117" name="直線コネクタ 116"/>
        <xdr:cNvCxnSpPr/>
      </xdr:nvCxnSpPr>
      <xdr:spPr>
        <a:xfrm>
          <a:off x="3797300" y="9851466"/>
          <a:ext cx="838200" cy="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115034</xdr:rowOff>
    </xdr:from>
    <xdr:ext cx="534377" cy="259045"/>
    <xdr:sp macro="" textlink="">
      <xdr:nvSpPr>
        <xdr:cNvPr id="118" name="総務費平均値テキスト"/>
        <xdr:cNvSpPr txBox="1"/>
      </xdr:nvSpPr>
      <xdr:spPr>
        <a:xfrm>
          <a:off x="4686300" y="9373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92157</xdr:rowOff>
    </xdr:from>
    <xdr:to>
      <xdr:col>24</xdr:col>
      <xdr:colOff>114300</xdr:colOff>
      <xdr:row>56</xdr:row>
      <xdr:rowOff>22307</xdr:rowOff>
    </xdr:to>
    <xdr:sp macro="" textlink="">
      <xdr:nvSpPr>
        <xdr:cNvPr id="119" name="フローチャート: 判断 118"/>
        <xdr:cNvSpPr/>
      </xdr:nvSpPr>
      <xdr:spPr>
        <a:xfrm>
          <a:off x="4584700" y="952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78816</xdr:rowOff>
    </xdr:from>
    <xdr:to>
      <xdr:col>19</xdr:col>
      <xdr:colOff>177800</xdr:colOff>
      <xdr:row>57</xdr:row>
      <xdr:rowOff>102381</xdr:rowOff>
    </xdr:to>
    <xdr:cxnSp macro="">
      <xdr:nvCxnSpPr>
        <xdr:cNvPr id="120" name="直線コネクタ 119"/>
        <xdr:cNvCxnSpPr/>
      </xdr:nvCxnSpPr>
      <xdr:spPr>
        <a:xfrm flipV="1">
          <a:off x="2908300" y="9851466"/>
          <a:ext cx="889000" cy="2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170167</xdr:rowOff>
    </xdr:from>
    <xdr:to>
      <xdr:col>20</xdr:col>
      <xdr:colOff>38100</xdr:colOff>
      <xdr:row>56</xdr:row>
      <xdr:rowOff>100317</xdr:rowOff>
    </xdr:to>
    <xdr:sp macro="" textlink="">
      <xdr:nvSpPr>
        <xdr:cNvPr id="121" name="フローチャート: 判断 120"/>
        <xdr:cNvSpPr/>
      </xdr:nvSpPr>
      <xdr:spPr>
        <a:xfrm>
          <a:off x="3746500" y="95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116844</xdr:rowOff>
    </xdr:from>
    <xdr:ext cx="534377" cy="259045"/>
    <xdr:sp macro="" textlink="">
      <xdr:nvSpPr>
        <xdr:cNvPr id="122" name="テキスト ボックス 121"/>
        <xdr:cNvSpPr txBox="1"/>
      </xdr:nvSpPr>
      <xdr:spPr>
        <a:xfrm>
          <a:off x="3530111" y="93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75864</xdr:rowOff>
    </xdr:from>
    <xdr:to>
      <xdr:col>15</xdr:col>
      <xdr:colOff>50800</xdr:colOff>
      <xdr:row>57</xdr:row>
      <xdr:rowOff>102381</xdr:rowOff>
    </xdr:to>
    <xdr:cxnSp macro="">
      <xdr:nvCxnSpPr>
        <xdr:cNvPr id="123" name="直線コネクタ 122"/>
        <xdr:cNvCxnSpPr/>
      </xdr:nvCxnSpPr>
      <xdr:spPr>
        <a:xfrm>
          <a:off x="2019300" y="9848514"/>
          <a:ext cx="8890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133229</xdr:rowOff>
    </xdr:from>
    <xdr:to>
      <xdr:col>15</xdr:col>
      <xdr:colOff>101600</xdr:colOff>
      <xdr:row>56</xdr:row>
      <xdr:rowOff>63379</xdr:rowOff>
    </xdr:to>
    <xdr:sp macro="" textlink="">
      <xdr:nvSpPr>
        <xdr:cNvPr id="124" name="フローチャート: 判断 123"/>
        <xdr:cNvSpPr/>
      </xdr:nvSpPr>
      <xdr:spPr>
        <a:xfrm>
          <a:off x="2857500" y="95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79906</xdr:rowOff>
    </xdr:from>
    <xdr:ext cx="534377" cy="259045"/>
    <xdr:sp macro="" textlink="">
      <xdr:nvSpPr>
        <xdr:cNvPr id="125" name="テキスト ボックス 124"/>
        <xdr:cNvSpPr txBox="1"/>
      </xdr:nvSpPr>
      <xdr:spPr>
        <a:xfrm>
          <a:off x="2641111" y="933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28505</xdr:rowOff>
    </xdr:from>
    <xdr:to>
      <xdr:col>10</xdr:col>
      <xdr:colOff>114300</xdr:colOff>
      <xdr:row>57</xdr:row>
      <xdr:rowOff>75864</xdr:rowOff>
    </xdr:to>
    <xdr:cxnSp macro="">
      <xdr:nvCxnSpPr>
        <xdr:cNvPr id="126" name="直線コネクタ 125"/>
        <xdr:cNvCxnSpPr/>
      </xdr:nvCxnSpPr>
      <xdr:spPr>
        <a:xfrm>
          <a:off x="1130300" y="9801155"/>
          <a:ext cx="889000" cy="4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152660</xdr:rowOff>
    </xdr:from>
    <xdr:to>
      <xdr:col>10</xdr:col>
      <xdr:colOff>165100</xdr:colOff>
      <xdr:row>56</xdr:row>
      <xdr:rowOff>82810</xdr:rowOff>
    </xdr:to>
    <xdr:sp macro="" textlink="">
      <xdr:nvSpPr>
        <xdr:cNvPr id="127" name="フローチャート: 判断 126"/>
        <xdr:cNvSpPr/>
      </xdr:nvSpPr>
      <xdr:spPr>
        <a:xfrm>
          <a:off x="1968500" y="9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99337</xdr:rowOff>
    </xdr:from>
    <xdr:ext cx="534377" cy="259045"/>
    <xdr:sp macro="" textlink="">
      <xdr:nvSpPr>
        <xdr:cNvPr id="128" name="テキスト ボックス 127"/>
        <xdr:cNvSpPr txBox="1"/>
      </xdr:nvSpPr>
      <xdr:spPr>
        <a:xfrm>
          <a:off x="1752111" y="935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58134</xdr:rowOff>
    </xdr:from>
    <xdr:to>
      <xdr:col>6</xdr:col>
      <xdr:colOff>38100</xdr:colOff>
      <xdr:row>55</xdr:row>
      <xdr:rowOff>159734</xdr:rowOff>
    </xdr:to>
    <xdr:sp macro="" textlink="">
      <xdr:nvSpPr>
        <xdr:cNvPr id="129" name="フローチャート: 判断 128"/>
        <xdr:cNvSpPr/>
      </xdr:nvSpPr>
      <xdr:spPr>
        <a:xfrm>
          <a:off x="1079500" y="948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4811</xdr:rowOff>
    </xdr:from>
    <xdr:ext cx="534377" cy="259045"/>
    <xdr:sp macro="" textlink="">
      <xdr:nvSpPr>
        <xdr:cNvPr id="130" name="テキスト ボックス 129"/>
        <xdr:cNvSpPr txBox="1"/>
      </xdr:nvSpPr>
      <xdr:spPr>
        <a:xfrm>
          <a:off x="863111" y="926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35179</xdr:rowOff>
    </xdr:from>
    <xdr:to>
      <xdr:col>24</xdr:col>
      <xdr:colOff>114300</xdr:colOff>
      <xdr:row>57</xdr:row>
      <xdr:rowOff>136779</xdr:rowOff>
    </xdr:to>
    <xdr:sp macro="" textlink="">
      <xdr:nvSpPr>
        <xdr:cNvPr id="136" name="楕円 135"/>
        <xdr:cNvSpPr/>
      </xdr:nvSpPr>
      <xdr:spPr>
        <a:xfrm>
          <a:off x="4584700" y="980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121556</xdr:rowOff>
    </xdr:from>
    <xdr:ext cx="534377" cy="259045"/>
    <xdr:sp macro="" textlink="">
      <xdr:nvSpPr>
        <xdr:cNvPr id="137" name="総務費該当値テキスト"/>
        <xdr:cNvSpPr txBox="1"/>
      </xdr:nvSpPr>
      <xdr:spPr>
        <a:xfrm>
          <a:off x="4686300" y="972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28016</xdr:rowOff>
    </xdr:from>
    <xdr:to>
      <xdr:col>20</xdr:col>
      <xdr:colOff>38100</xdr:colOff>
      <xdr:row>57</xdr:row>
      <xdr:rowOff>129616</xdr:rowOff>
    </xdr:to>
    <xdr:sp macro="" textlink="">
      <xdr:nvSpPr>
        <xdr:cNvPr id="138" name="楕円 137"/>
        <xdr:cNvSpPr/>
      </xdr:nvSpPr>
      <xdr:spPr>
        <a:xfrm>
          <a:off x="3746500" y="980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120743</xdr:rowOff>
    </xdr:from>
    <xdr:ext cx="534377" cy="259045"/>
    <xdr:sp macro="" textlink="">
      <xdr:nvSpPr>
        <xdr:cNvPr id="139" name="テキスト ボックス 138"/>
        <xdr:cNvSpPr txBox="1"/>
      </xdr:nvSpPr>
      <xdr:spPr>
        <a:xfrm>
          <a:off x="3530111" y="989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51581</xdr:rowOff>
    </xdr:from>
    <xdr:to>
      <xdr:col>15</xdr:col>
      <xdr:colOff>101600</xdr:colOff>
      <xdr:row>57</xdr:row>
      <xdr:rowOff>153181</xdr:rowOff>
    </xdr:to>
    <xdr:sp macro="" textlink="">
      <xdr:nvSpPr>
        <xdr:cNvPr id="140" name="楕円 139"/>
        <xdr:cNvSpPr/>
      </xdr:nvSpPr>
      <xdr:spPr>
        <a:xfrm>
          <a:off x="2857500" y="982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144308</xdr:rowOff>
    </xdr:from>
    <xdr:ext cx="534377" cy="259045"/>
    <xdr:sp macro="" textlink="">
      <xdr:nvSpPr>
        <xdr:cNvPr id="141" name="テキスト ボックス 140"/>
        <xdr:cNvSpPr txBox="1"/>
      </xdr:nvSpPr>
      <xdr:spPr>
        <a:xfrm>
          <a:off x="2641111" y="991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25064</xdr:rowOff>
    </xdr:from>
    <xdr:to>
      <xdr:col>10</xdr:col>
      <xdr:colOff>165100</xdr:colOff>
      <xdr:row>57</xdr:row>
      <xdr:rowOff>126664</xdr:rowOff>
    </xdr:to>
    <xdr:sp macro="" textlink="">
      <xdr:nvSpPr>
        <xdr:cNvPr id="142" name="楕円 141"/>
        <xdr:cNvSpPr/>
      </xdr:nvSpPr>
      <xdr:spPr>
        <a:xfrm>
          <a:off x="1968500" y="979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117791</xdr:rowOff>
    </xdr:from>
    <xdr:ext cx="534377" cy="259045"/>
    <xdr:sp macro="" textlink="">
      <xdr:nvSpPr>
        <xdr:cNvPr id="143" name="テキスト ボックス 142"/>
        <xdr:cNvSpPr txBox="1"/>
      </xdr:nvSpPr>
      <xdr:spPr>
        <a:xfrm>
          <a:off x="1752111" y="989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149155</xdr:rowOff>
    </xdr:from>
    <xdr:to>
      <xdr:col>6</xdr:col>
      <xdr:colOff>38100</xdr:colOff>
      <xdr:row>57</xdr:row>
      <xdr:rowOff>79305</xdr:rowOff>
    </xdr:to>
    <xdr:sp macro="" textlink="">
      <xdr:nvSpPr>
        <xdr:cNvPr id="144" name="楕円 143"/>
        <xdr:cNvSpPr/>
      </xdr:nvSpPr>
      <xdr:spPr>
        <a:xfrm>
          <a:off x="1079500" y="975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70432</xdr:rowOff>
    </xdr:from>
    <xdr:ext cx="534377" cy="259045"/>
    <xdr:sp macro="" textlink="">
      <xdr:nvSpPr>
        <xdr:cNvPr id="145" name="テキスト ボックス 144"/>
        <xdr:cNvSpPr txBox="1"/>
      </xdr:nvSpPr>
      <xdr:spPr>
        <a:xfrm>
          <a:off x="863111" y="984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58275</xdr:rowOff>
    </xdr:from>
    <xdr:to>
      <xdr:col>24</xdr:col>
      <xdr:colOff>62865</xdr:colOff>
      <xdr:row>78</xdr:row>
      <xdr:rowOff>128172</xdr:rowOff>
    </xdr:to>
    <xdr:cxnSp macro="">
      <xdr:nvCxnSpPr>
        <xdr:cNvPr id="172" name="直線コネクタ 171"/>
        <xdr:cNvCxnSpPr/>
      </xdr:nvCxnSpPr>
      <xdr:spPr>
        <a:xfrm flipV="1">
          <a:off x="4633595" y="12231225"/>
          <a:ext cx="1270" cy="127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131999</xdr:rowOff>
    </xdr:from>
    <xdr:ext cx="599010" cy="259045"/>
    <xdr:sp macro="" textlink="">
      <xdr:nvSpPr>
        <xdr:cNvPr id="173" name="民生費最小値テキスト"/>
        <xdr:cNvSpPr txBox="1"/>
      </xdr:nvSpPr>
      <xdr:spPr>
        <a:xfrm>
          <a:off x="4686300" y="1350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128172</xdr:rowOff>
    </xdr:from>
    <xdr:to>
      <xdr:col>24</xdr:col>
      <xdr:colOff>152400</xdr:colOff>
      <xdr:row>78</xdr:row>
      <xdr:rowOff>128172</xdr:rowOff>
    </xdr:to>
    <xdr:cxnSp macro="">
      <xdr:nvCxnSpPr>
        <xdr:cNvPr id="174" name="直線コネクタ 173"/>
        <xdr:cNvCxnSpPr/>
      </xdr:nvCxnSpPr>
      <xdr:spPr>
        <a:xfrm>
          <a:off x="4546600" y="1350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4952</xdr:rowOff>
    </xdr:from>
    <xdr:ext cx="599010" cy="259045"/>
    <xdr:sp macro="" textlink="">
      <xdr:nvSpPr>
        <xdr:cNvPr id="175" name="民生費最大値テキスト"/>
        <xdr:cNvSpPr txBox="1"/>
      </xdr:nvSpPr>
      <xdr:spPr>
        <a:xfrm>
          <a:off x="4686300" y="1200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219,730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58275</xdr:rowOff>
    </xdr:from>
    <xdr:to>
      <xdr:col>24</xdr:col>
      <xdr:colOff>152400</xdr:colOff>
      <xdr:row>71</xdr:row>
      <xdr:rowOff>58275</xdr:rowOff>
    </xdr:to>
    <xdr:cxnSp macro="">
      <xdr:nvCxnSpPr>
        <xdr:cNvPr id="176" name="直線コネクタ 175"/>
        <xdr:cNvCxnSpPr/>
      </xdr:nvCxnSpPr>
      <xdr:spPr>
        <a:xfrm>
          <a:off x="4546600" y="1223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36710</xdr:rowOff>
    </xdr:from>
    <xdr:to>
      <xdr:col>24</xdr:col>
      <xdr:colOff>63500</xdr:colOff>
      <xdr:row>75</xdr:row>
      <xdr:rowOff>93664</xdr:rowOff>
    </xdr:to>
    <xdr:cxnSp macro="">
      <xdr:nvCxnSpPr>
        <xdr:cNvPr id="177" name="直線コネクタ 176"/>
        <xdr:cNvCxnSpPr/>
      </xdr:nvCxnSpPr>
      <xdr:spPr>
        <a:xfrm flipV="1">
          <a:off x="3797300" y="12895460"/>
          <a:ext cx="838200" cy="5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26342</xdr:rowOff>
    </xdr:from>
    <xdr:ext cx="599010" cy="259045"/>
    <xdr:sp macro="" textlink="">
      <xdr:nvSpPr>
        <xdr:cNvPr id="178" name="民生費平均値テキスト"/>
        <xdr:cNvSpPr txBox="1"/>
      </xdr:nvSpPr>
      <xdr:spPr>
        <a:xfrm>
          <a:off x="4686300" y="12885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47915</xdr:rowOff>
    </xdr:from>
    <xdr:to>
      <xdr:col>24</xdr:col>
      <xdr:colOff>114300</xdr:colOff>
      <xdr:row>75</xdr:row>
      <xdr:rowOff>149515</xdr:rowOff>
    </xdr:to>
    <xdr:sp macro="" textlink="">
      <xdr:nvSpPr>
        <xdr:cNvPr id="179" name="フローチャート: 判断 178"/>
        <xdr:cNvSpPr/>
      </xdr:nvSpPr>
      <xdr:spPr>
        <a:xfrm>
          <a:off x="45847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93664</xdr:rowOff>
    </xdr:from>
    <xdr:to>
      <xdr:col>19</xdr:col>
      <xdr:colOff>177800</xdr:colOff>
      <xdr:row>75</xdr:row>
      <xdr:rowOff>136804</xdr:rowOff>
    </xdr:to>
    <xdr:cxnSp macro="">
      <xdr:nvCxnSpPr>
        <xdr:cNvPr id="180" name="直線コネクタ 179"/>
        <xdr:cNvCxnSpPr/>
      </xdr:nvCxnSpPr>
      <xdr:spPr>
        <a:xfrm flipV="1">
          <a:off x="2908300" y="12952414"/>
          <a:ext cx="889000" cy="4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110258</xdr:rowOff>
    </xdr:from>
    <xdr:to>
      <xdr:col>20</xdr:col>
      <xdr:colOff>38100</xdr:colOff>
      <xdr:row>76</xdr:row>
      <xdr:rowOff>40407</xdr:rowOff>
    </xdr:to>
    <xdr:sp macro="" textlink="">
      <xdr:nvSpPr>
        <xdr:cNvPr id="181" name="フローチャート: 判断 180"/>
        <xdr:cNvSpPr/>
      </xdr:nvSpPr>
      <xdr:spPr>
        <a:xfrm>
          <a:off x="3746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31535</xdr:rowOff>
    </xdr:from>
    <xdr:ext cx="599010" cy="259045"/>
    <xdr:sp macro="" textlink="">
      <xdr:nvSpPr>
        <xdr:cNvPr id="182" name="テキスト ボックス 181"/>
        <xdr:cNvSpPr txBox="1"/>
      </xdr:nvSpPr>
      <xdr:spPr>
        <a:xfrm>
          <a:off x="3497795" y="1306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136804</xdr:rowOff>
    </xdr:from>
    <xdr:to>
      <xdr:col>15</xdr:col>
      <xdr:colOff>50800</xdr:colOff>
      <xdr:row>76</xdr:row>
      <xdr:rowOff>28775</xdr:rowOff>
    </xdr:to>
    <xdr:cxnSp macro="">
      <xdr:nvCxnSpPr>
        <xdr:cNvPr id="183" name="直線コネクタ 182"/>
        <xdr:cNvCxnSpPr/>
      </xdr:nvCxnSpPr>
      <xdr:spPr>
        <a:xfrm flipV="1">
          <a:off x="2019300" y="12995554"/>
          <a:ext cx="889000" cy="6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114840</xdr:rowOff>
    </xdr:from>
    <xdr:to>
      <xdr:col>15</xdr:col>
      <xdr:colOff>101600</xdr:colOff>
      <xdr:row>76</xdr:row>
      <xdr:rowOff>44990</xdr:rowOff>
    </xdr:to>
    <xdr:sp macro="" textlink="">
      <xdr:nvSpPr>
        <xdr:cNvPr id="184" name="フローチャート: 判断 183"/>
        <xdr:cNvSpPr/>
      </xdr:nvSpPr>
      <xdr:spPr>
        <a:xfrm>
          <a:off x="2857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36118</xdr:rowOff>
    </xdr:from>
    <xdr:ext cx="599010" cy="259045"/>
    <xdr:sp macro="" textlink="">
      <xdr:nvSpPr>
        <xdr:cNvPr id="185" name="テキスト ボックス 184"/>
        <xdr:cNvSpPr txBox="1"/>
      </xdr:nvSpPr>
      <xdr:spPr>
        <a:xfrm>
          <a:off x="2608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132004</xdr:rowOff>
    </xdr:from>
    <xdr:to>
      <xdr:col>10</xdr:col>
      <xdr:colOff>114300</xdr:colOff>
      <xdr:row>76</xdr:row>
      <xdr:rowOff>28775</xdr:rowOff>
    </xdr:to>
    <xdr:cxnSp macro="">
      <xdr:nvCxnSpPr>
        <xdr:cNvPr id="186" name="直線コネクタ 185"/>
        <xdr:cNvCxnSpPr/>
      </xdr:nvCxnSpPr>
      <xdr:spPr>
        <a:xfrm>
          <a:off x="1130300" y="12990754"/>
          <a:ext cx="889000" cy="6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149163</xdr:rowOff>
    </xdr:from>
    <xdr:to>
      <xdr:col>10</xdr:col>
      <xdr:colOff>165100</xdr:colOff>
      <xdr:row>76</xdr:row>
      <xdr:rowOff>79313</xdr:rowOff>
    </xdr:to>
    <xdr:sp macro="" textlink="">
      <xdr:nvSpPr>
        <xdr:cNvPr id="187" name="フローチャート: 判断 186"/>
        <xdr:cNvSpPr/>
      </xdr:nvSpPr>
      <xdr:spPr>
        <a:xfrm>
          <a:off x="1968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95840</xdr:rowOff>
    </xdr:from>
    <xdr:ext cx="599010" cy="259045"/>
    <xdr:sp macro="" textlink="">
      <xdr:nvSpPr>
        <xdr:cNvPr id="188" name="テキスト ボックス 187"/>
        <xdr:cNvSpPr txBox="1"/>
      </xdr:nvSpPr>
      <xdr:spPr>
        <a:xfrm>
          <a:off x="1719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6429</xdr:rowOff>
    </xdr:from>
    <xdr:to>
      <xdr:col>6</xdr:col>
      <xdr:colOff>38100</xdr:colOff>
      <xdr:row>76</xdr:row>
      <xdr:rowOff>108029</xdr:rowOff>
    </xdr:to>
    <xdr:sp macro="" textlink="">
      <xdr:nvSpPr>
        <xdr:cNvPr id="189" name="フローチャート: 判断 188"/>
        <xdr:cNvSpPr/>
      </xdr:nvSpPr>
      <xdr:spPr>
        <a:xfrm>
          <a:off x="1079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99156</xdr:rowOff>
    </xdr:from>
    <xdr:ext cx="599010" cy="259045"/>
    <xdr:sp macro="" textlink="">
      <xdr:nvSpPr>
        <xdr:cNvPr id="190" name="テキスト ボックス 189"/>
        <xdr:cNvSpPr txBox="1"/>
      </xdr:nvSpPr>
      <xdr:spPr>
        <a:xfrm>
          <a:off x="830795" y="1312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157360</xdr:rowOff>
    </xdr:from>
    <xdr:to>
      <xdr:col>24</xdr:col>
      <xdr:colOff>114300</xdr:colOff>
      <xdr:row>75</xdr:row>
      <xdr:rowOff>87510</xdr:rowOff>
    </xdr:to>
    <xdr:sp macro="" textlink="">
      <xdr:nvSpPr>
        <xdr:cNvPr id="196" name="楕円 195"/>
        <xdr:cNvSpPr/>
      </xdr:nvSpPr>
      <xdr:spPr>
        <a:xfrm>
          <a:off x="4584700" y="1284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8787</xdr:rowOff>
    </xdr:from>
    <xdr:ext cx="599010" cy="259045"/>
    <xdr:sp macro="" textlink="">
      <xdr:nvSpPr>
        <xdr:cNvPr id="197" name="民生費該当値テキスト"/>
        <xdr:cNvSpPr txBox="1"/>
      </xdr:nvSpPr>
      <xdr:spPr>
        <a:xfrm>
          <a:off x="4686300" y="1269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42864</xdr:rowOff>
    </xdr:from>
    <xdr:to>
      <xdr:col>20</xdr:col>
      <xdr:colOff>38100</xdr:colOff>
      <xdr:row>75</xdr:row>
      <xdr:rowOff>144464</xdr:rowOff>
    </xdr:to>
    <xdr:sp macro="" textlink="">
      <xdr:nvSpPr>
        <xdr:cNvPr id="198" name="楕円 197"/>
        <xdr:cNvSpPr/>
      </xdr:nvSpPr>
      <xdr:spPr>
        <a:xfrm>
          <a:off x="3746500" y="1290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160991</xdr:rowOff>
    </xdr:from>
    <xdr:ext cx="599010" cy="259045"/>
    <xdr:sp macro="" textlink="">
      <xdr:nvSpPr>
        <xdr:cNvPr id="199" name="テキスト ボックス 198"/>
        <xdr:cNvSpPr txBox="1"/>
      </xdr:nvSpPr>
      <xdr:spPr>
        <a:xfrm>
          <a:off x="3497795" y="1267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86004</xdr:rowOff>
    </xdr:from>
    <xdr:to>
      <xdr:col>15</xdr:col>
      <xdr:colOff>101600</xdr:colOff>
      <xdr:row>76</xdr:row>
      <xdr:rowOff>16154</xdr:rowOff>
    </xdr:to>
    <xdr:sp macro="" textlink="">
      <xdr:nvSpPr>
        <xdr:cNvPr id="200" name="楕円 199"/>
        <xdr:cNvSpPr/>
      </xdr:nvSpPr>
      <xdr:spPr>
        <a:xfrm>
          <a:off x="2857500" y="1294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32681</xdr:rowOff>
    </xdr:from>
    <xdr:ext cx="599010" cy="259045"/>
    <xdr:sp macro="" textlink="">
      <xdr:nvSpPr>
        <xdr:cNvPr id="201" name="テキスト ボックス 200"/>
        <xdr:cNvSpPr txBox="1"/>
      </xdr:nvSpPr>
      <xdr:spPr>
        <a:xfrm>
          <a:off x="2608795" y="12719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149425</xdr:rowOff>
    </xdr:from>
    <xdr:to>
      <xdr:col>10</xdr:col>
      <xdr:colOff>165100</xdr:colOff>
      <xdr:row>76</xdr:row>
      <xdr:rowOff>79575</xdr:rowOff>
    </xdr:to>
    <xdr:sp macro="" textlink="">
      <xdr:nvSpPr>
        <xdr:cNvPr id="202" name="楕円 201"/>
        <xdr:cNvSpPr/>
      </xdr:nvSpPr>
      <xdr:spPr>
        <a:xfrm>
          <a:off x="1968500" y="1300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70702</xdr:rowOff>
    </xdr:from>
    <xdr:ext cx="599010" cy="259045"/>
    <xdr:sp macro="" textlink="">
      <xdr:nvSpPr>
        <xdr:cNvPr id="203" name="テキスト ボックス 202"/>
        <xdr:cNvSpPr txBox="1"/>
      </xdr:nvSpPr>
      <xdr:spPr>
        <a:xfrm>
          <a:off x="1719795" y="13100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81204</xdr:rowOff>
    </xdr:from>
    <xdr:to>
      <xdr:col>6</xdr:col>
      <xdr:colOff>38100</xdr:colOff>
      <xdr:row>76</xdr:row>
      <xdr:rowOff>11354</xdr:rowOff>
    </xdr:to>
    <xdr:sp macro="" textlink="">
      <xdr:nvSpPr>
        <xdr:cNvPr id="204" name="楕円 203"/>
        <xdr:cNvSpPr/>
      </xdr:nvSpPr>
      <xdr:spPr>
        <a:xfrm>
          <a:off x="1079500" y="1293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27881</xdr:rowOff>
    </xdr:from>
    <xdr:ext cx="599010" cy="259045"/>
    <xdr:sp macro="" textlink="">
      <xdr:nvSpPr>
        <xdr:cNvPr id="205" name="テキスト ボックス 204"/>
        <xdr:cNvSpPr txBox="1"/>
      </xdr:nvSpPr>
      <xdr:spPr>
        <a:xfrm>
          <a:off x="830795" y="12715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164716</xdr:rowOff>
    </xdr:from>
    <xdr:to>
      <xdr:col>24</xdr:col>
      <xdr:colOff>62865</xdr:colOff>
      <xdr:row>99</xdr:row>
      <xdr:rowOff>124940</xdr:rowOff>
    </xdr:to>
    <xdr:cxnSp macro="">
      <xdr:nvCxnSpPr>
        <xdr:cNvPr id="232" name="直線コネクタ 231"/>
        <xdr:cNvCxnSpPr/>
      </xdr:nvCxnSpPr>
      <xdr:spPr>
        <a:xfrm flipV="1">
          <a:off x="4633595" y="15595216"/>
          <a:ext cx="1270" cy="15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128767</xdr:rowOff>
    </xdr:from>
    <xdr:ext cx="534377" cy="259045"/>
    <xdr:sp macro="" textlink="">
      <xdr:nvSpPr>
        <xdr:cNvPr id="233" name="衛生費最小値テキスト"/>
        <xdr:cNvSpPr txBox="1"/>
      </xdr:nvSpPr>
      <xdr:spPr>
        <a:xfrm>
          <a:off x="4686300" y="17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124940</xdr:rowOff>
    </xdr:from>
    <xdr:to>
      <xdr:col>24</xdr:col>
      <xdr:colOff>152400</xdr:colOff>
      <xdr:row>99</xdr:row>
      <xdr:rowOff>124940</xdr:rowOff>
    </xdr:to>
    <xdr:cxnSp macro="">
      <xdr:nvCxnSpPr>
        <xdr:cNvPr id="234" name="直線コネクタ 233"/>
        <xdr:cNvCxnSpPr/>
      </xdr:nvCxnSpPr>
      <xdr:spPr>
        <a:xfrm>
          <a:off x="4546600" y="1709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111393</xdr:rowOff>
    </xdr:from>
    <xdr:ext cx="599010" cy="259045"/>
    <xdr:sp macro="" textlink="">
      <xdr:nvSpPr>
        <xdr:cNvPr id="235" name="衛生費最大値テキスト"/>
        <xdr:cNvSpPr txBox="1"/>
      </xdr:nvSpPr>
      <xdr:spPr>
        <a:xfrm>
          <a:off x="4686300" y="1537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164716</xdr:rowOff>
    </xdr:from>
    <xdr:to>
      <xdr:col>24</xdr:col>
      <xdr:colOff>152400</xdr:colOff>
      <xdr:row>90</xdr:row>
      <xdr:rowOff>164716</xdr:rowOff>
    </xdr:to>
    <xdr:cxnSp macro="">
      <xdr:nvCxnSpPr>
        <xdr:cNvPr id="236" name="直線コネクタ 235"/>
        <xdr:cNvCxnSpPr/>
      </xdr:nvCxnSpPr>
      <xdr:spPr>
        <a:xfrm>
          <a:off x="4546600" y="1559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18166</xdr:rowOff>
    </xdr:from>
    <xdr:to>
      <xdr:col>24</xdr:col>
      <xdr:colOff>63500</xdr:colOff>
      <xdr:row>97</xdr:row>
      <xdr:rowOff>65013</xdr:rowOff>
    </xdr:to>
    <xdr:cxnSp macro="">
      <xdr:nvCxnSpPr>
        <xdr:cNvPr id="237" name="直線コネクタ 236"/>
        <xdr:cNvCxnSpPr/>
      </xdr:nvCxnSpPr>
      <xdr:spPr>
        <a:xfrm flipV="1">
          <a:off x="3797300" y="16648816"/>
          <a:ext cx="838200" cy="4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166442</xdr:rowOff>
    </xdr:from>
    <xdr:ext cx="534377" cy="259045"/>
    <xdr:sp macro="" textlink="">
      <xdr:nvSpPr>
        <xdr:cNvPr id="238" name="衛生費平均値テキスト"/>
        <xdr:cNvSpPr txBox="1"/>
      </xdr:nvSpPr>
      <xdr:spPr>
        <a:xfrm>
          <a:off x="4686300" y="16797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16565</xdr:rowOff>
    </xdr:from>
    <xdr:to>
      <xdr:col>24</xdr:col>
      <xdr:colOff>114300</xdr:colOff>
      <xdr:row>98</xdr:row>
      <xdr:rowOff>118165</xdr:rowOff>
    </xdr:to>
    <xdr:sp macro="" textlink="">
      <xdr:nvSpPr>
        <xdr:cNvPr id="239" name="フローチャート: 判断 238"/>
        <xdr:cNvSpPr/>
      </xdr:nvSpPr>
      <xdr:spPr>
        <a:xfrm>
          <a:off x="4584700" y="168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43982</xdr:rowOff>
    </xdr:from>
    <xdr:to>
      <xdr:col>19</xdr:col>
      <xdr:colOff>177800</xdr:colOff>
      <xdr:row>97</xdr:row>
      <xdr:rowOff>65013</xdr:rowOff>
    </xdr:to>
    <xdr:cxnSp macro="">
      <xdr:nvCxnSpPr>
        <xdr:cNvPr id="240" name="直線コネクタ 239"/>
        <xdr:cNvCxnSpPr/>
      </xdr:nvCxnSpPr>
      <xdr:spPr>
        <a:xfrm>
          <a:off x="2908300" y="16674632"/>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34592</xdr:rowOff>
    </xdr:from>
    <xdr:to>
      <xdr:col>20</xdr:col>
      <xdr:colOff>38100</xdr:colOff>
      <xdr:row>98</xdr:row>
      <xdr:rowOff>136192</xdr:rowOff>
    </xdr:to>
    <xdr:sp macro="" textlink="">
      <xdr:nvSpPr>
        <xdr:cNvPr id="241" name="フローチャート: 判断 240"/>
        <xdr:cNvSpPr/>
      </xdr:nvSpPr>
      <xdr:spPr>
        <a:xfrm>
          <a:off x="37465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127319</xdr:rowOff>
    </xdr:from>
    <xdr:ext cx="534377" cy="259045"/>
    <xdr:sp macro="" textlink="">
      <xdr:nvSpPr>
        <xdr:cNvPr id="242" name="テキスト ボックス 241"/>
        <xdr:cNvSpPr txBox="1"/>
      </xdr:nvSpPr>
      <xdr:spPr>
        <a:xfrm>
          <a:off x="3530111" y="1692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43982</xdr:rowOff>
    </xdr:from>
    <xdr:to>
      <xdr:col>15</xdr:col>
      <xdr:colOff>50800</xdr:colOff>
      <xdr:row>97</xdr:row>
      <xdr:rowOff>52555</xdr:rowOff>
    </xdr:to>
    <xdr:cxnSp macro="">
      <xdr:nvCxnSpPr>
        <xdr:cNvPr id="243" name="直線コネクタ 242"/>
        <xdr:cNvCxnSpPr/>
      </xdr:nvCxnSpPr>
      <xdr:spPr>
        <a:xfrm flipV="1">
          <a:off x="2019300" y="16674632"/>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1265</xdr:rowOff>
    </xdr:from>
    <xdr:to>
      <xdr:col>15</xdr:col>
      <xdr:colOff>101600</xdr:colOff>
      <xdr:row>98</xdr:row>
      <xdr:rowOff>102865</xdr:rowOff>
    </xdr:to>
    <xdr:sp macro="" textlink="">
      <xdr:nvSpPr>
        <xdr:cNvPr id="244" name="フローチャート: 判断 243"/>
        <xdr:cNvSpPr/>
      </xdr:nvSpPr>
      <xdr:spPr>
        <a:xfrm>
          <a:off x="2857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93992</xdr:rowOff>
    </xdr:from>
    <xdr:ext cx="534377" cy="259045"/>
    <xdr:sp macro="" textlink="">
      <xdr:nvSpPr>
        <xdr:cNvPr id="245" name="テキスト ボックス 244"/>
        <xdr:cNvSpPr txBox="1"/>
      </xdr:nvSpPr>
      <xdr:spPr>
        <a:xfrm>
          <a:off x="2641111" y="1689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170202</xdr:rowOff>
    </xdr:from>
    <xdr:to>
      <xdr:col>10</xdr:col>
      <xdr:colOff>114300</xdr:colOff>
      <xdr:row>97</xdr:row>
      <xdr:rowOff>52555</xdr:rowOff>
    </xdr:to>
    <xdr:cxnSp macro="">
      <xdr:nvCxnSpPr>
        <xdr:cNvPr id="246" name="直線コネクタ 245"/>
        <xdr:cNvCxnSpPr/>
      </xdr:nvCxnSpPr>
      <xdr:spPr>
        <a:xfrm>
          <a:off x="1130300" y="16629402"/>
          <a:ext cx="889000" cy="5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170968</xdr:rowOff>
    </xdr:from>
    <xdr:to>
      <xdr:col>10</xdr:col>
      <xdr:colOff>165100</xdr:colOff>
      <xdr:row>98</xdr:row>
      <xdr:rowOff>101118</xdr:rowOff>
    </xdr:to>
    <xdr:sp macro="" textlink="">
      <xdr:nvSpPr>
        <xdr:cNvPr id="247" name="フローチャート: 判断 246"/>
        <xdr:cNvSpPr/>
      </xdr:nvSpPr>
      <xdr:spPr>
        <a:xfrm>
          <a:off x="1968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92245</xdr:rowOff>
    </xdr:from>
    <xdr:ext cx="534377" cy="259045"/>
    <xdr:sp macro="" textlink="">
      <xdr:nvSpPr>
        <xdr:cNvPr id="248" name="テキスト ボックス 247"/>
        <xdr:cNvSpPr txBox="1"/>
      </xdr:nvSpPr>
      <xdr:spPr>
        <a:xfrm>
          <a:off x="1752111" y="168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31228</xdr:rowOff>
    </xdr:from>
    <xdr:to>
      <xdr:col>6</xdr:col>
      <xdr:colOff>38100</xdr:colOff>
      <xdr:row>98</xdr:row>
      <xdr:rowOff>132828</xdr:rowOff>
    </xdr:to>
    <xdr:sp macro="" textlink="">
      <xdr:nvSpPr>
        <xdr:cNvPr id="249" name="フローチャート: 判断 248"/>
        <xdr:cNvSpPr/>
      </xdr:nvSpPr>
      <xdr:spPr>
        <a:xfrm>
          <a:off x="1079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123955</xdr:rowOff>
    </xdr:from>
    <xdr:ext cx="534377" cy="259045"/>
    <xdr:sp macro="" textlink="">
      <xdr:nvSpPr>
        <xdr:cNvPr id="250" name="テキスト ボックス 249"/>
        <xdr:cNvSpPr txBox="1"/>
      </xdr:nvSpPr>
      <xdr:spPr>
        <a:xfrm>
          <a:off x="863111" y="169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138816</xdr:rowOff>
    </xdr:from>
    <xdr:to>
      <xdr:col>24</xdr:col>
      <xdr:colOff>114300</xdr:colOff>
      <xdr:row>97</xdr:row>
      <xdr:rowOff>68966</xdr:rowOff>
    </xdr:to>
    <xdr:sp macro="" textlink="">
      <xdr:nvSpPr>
        <xdr:cNvPr id="256" name="楕円 255"/>
        <xdr:cNvSpPr/>
      </xdr:nvSpPr>
      <xdr:spPr>
        <a:xfrm>
          <a:off x="4584700" y="1659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161693</xdr:rowOff>
    </xdr:from>
    <xdr:ext cx="534377" cy="259045"/>
    <xdr:sp macro="" textlink="">
      <xdr:nvSpPr>
        <xdr:cNvPr id="257" name="衛生費該当値テキスト"/>
        <xdr:cNvSpPr txBox="1"/>
      </xdr:nvSpPr>
      <xdr:spPr>
        <a:xfrm>
          <a:off x="4686300" y="1644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14213</xdr:rowOff>
    </xdr:from>
    <xdr:to>
      <xdr:col>20</xdr:col>
      <xdr:colOff>38100</xdr:colOff>
      <xdr:row>97</xdr:row>
      <xdr:rowOff>115813</xdr:rowOff>
    </xdr:to>
    <xdr:sp macro="" textlink="">
      <xdr:nvSpPr>
        <xdr:cNvPr id="258" name="楕円 257"/>
        <xdr:cNvSpPr/>
      </xdr:nvSpPr>
      <xdr:spPr>
        <a:xfrm>
          <a:off x="3746500" y="1664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132340</xdr:rowOff>
    </xdr:from>
    <xdr:ext cx="534377" cy="259045"/>
    <xdr:sp macro="" textlink="">
      <xdr:nvSpPr>
        <xdr:cNvPr id="259" name="テキスト ボックス 258"/>
        <xdr:cNvSpPr txBox="1"/>
      </xdr:nvSpPr>
      <xdr:spPr>
        <a:xfrm>
          <a:off x="3530111" y="1642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164632</xdr:rowOff>
    </xdr:from>
    <xdr:to>
      <xdr:col>15</xdr:col>
      <xdr:colOff>101600</xdr:colOff>
      <xdr:row>97</xdr:row>
      <xdr:rowOff>94782</xdr:rowOff>
    </xdr:to>
    <xdr:sp macro="" textlink="">
      <xdr:nvSpPr>
        <xdr:cNvPr id="260" name="楕円 259"/>
        <xdr:cNvSpPr/>
      </xdr:nvSpPr>
      <xdr:spPr>
        <a:xfrm>
          <a:off x="2857500" y="1662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111309</xdr:rowOff>
    </xdr:from>
    <xdr:ext cx="534377" cy="259045"/>
    <xdr:sp macro="" textlink="">
      <xdr:nvSpPr>
        <xdr:cNvPr id="261" name="テキスト ボックス 260"/>
        <xdr:cNvSpPr txBox="1"/>
      </xdr:nvSpPr>
      <xdr:spPr>
        <a:xfrm>
          <a:off x="2641111" y="1639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1755</xdr:rowOff>
    </xdr:from>
    <xdr:to>
      <xdr:col>10</xdr:col>
      <xdr:colOff>165100</xdr:colOff>
      <xdr:row>97</xdr:row>
      <xdr:rowOff>103355</xdr:rowOff>
    </xdr:to>
    <xdr:sp macro="" textlink="">
      <xdr:nvSpPr>
        <xdr:cNvPr id="262" name="楕円 261"/>
        <xdr:cNvSpPr/>
      </xdr:nvSpPr>
      <xdr:spPr>
        <a:xfrm>
          <a:off x="1968500" y="1663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119882</xdr:rowOff>
    </xdr:from>
    <xdr:ext cx="534377" cy="259045"/>
    <xdr:sp macro="" textlink="">
      <xdr:nvSpPr>
        <xdr:cNvPr id="263" name="テキスト ボックス 262"/>
        <xdr:cNvSpPr txBox="1"/>
      </xdr:nvSpPr>
      <xdr:spPr>
        <a:xfrm>
          <a:off x="1752111" y="164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119402</xdr:rowOff>
    </xdr:from>
    <xdr:to>
      <xdr:col>6</xdr:col>
      <xdr:colOff>38100</xdr:colOff>
      <xdr:row>97</xdr:row>
      <xdr:rowOff>49552</xdr:rowOff>
    </xdr:to>
    <xdr:sp macro="" textlink="">
      <xdr:nvSpPr>
        <xdr:cNvPr id="264" name="楕円 263"/>
        <xdr:cNvSpPr/>
      </xdr:nvSpPr>
      <xdr:spPr>
        <a:xfrm>
          <a:off x="1079500" y="1657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66079</xdr:rowOff>
    </xdr:from>
    <xdr:ext cx="534377" cy="259045"/>
    <xdr:sp macro="" textlink="">
      <xdr:nvSpPr>
        <xdr:cNvPr id="265" name="テキスト ボックス 264"/>
        <xdr:cNvSpPr txBox="1"/>
      </xdr:nvSpPr>
      <xdr:spPr>
        <a:xfrm>
          <a:off x="863111" y="1635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44450</xdr:rowOff>
    </xdr:to>
    <xdr:cxnSp macro="">
      <xdr:nvCxnSpPr>
        <xdr:cNvPr id="289" name="直線コネクタ 288"/>
        <xdr:cNvCxnSpPr/>
      </xdr:nvCxnSpPr>
      <xdr:spPr>
        <a:xfrm flipV="1">
          <a:off x="10475595" y="5229479"/>
          <a:ext cx="1270" cy="150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2" name="労働費最大値テキスト"/>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3" name="直線コネクタ 292"/>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37592</xdr:rowOff>
    </xdr:from>
    <xdr:to>
      <xdr:col>55</xdr:col>
      <xdr:colOff>0</xdr:colOff>
      <xdr:row>39</xdr:row>
      <xdr:rowOff>42545</xdr:rowOff>
    </xdr:to>
    <xdr:cxnSp macro="">
      <xdr:nvCxnSpPr>
        <xdr:cNvPr id="294" name="直線コネクタ 293"/>
        <xdr:cNvCxnSpPr/>
      </xdr:nvCxnSpPr>
      <xdr:spPr>
        <a:xfrm>
          <a:off x="9639300" y="6724142"/>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5" name="労働費平均値テキスト"/>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6" name="フローチャート: 判断 295"/>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37592</xdr:rowOff>
    </xdr:from>
    <xdr:to>
      <xdr:col>50</xdr:col>
      <xdr:colOff>114300</xdr:colOff>
      <xdr:row>39</xdr:row>
      <xdr:rowOff>42545</xdr:rowOff>
    </xdr:to>
    <xdr:cxnSp macro="">
      <xdr:nvCxnSpPr>
        <xdr:cNvPr id="297" name="直線コネクタ 296"/>
        <xdr:cNvCxnSpPr/>
      </xdr:nvCxnSpPr>
      <xdr:spPr>
        <a:xfrm flipV="1">
          <a:off x="8750300" y="6724142"/>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96901</xdr:rowOff>
    </xdr:from>
    <xdr:to>
      <xdr:col>50</xdr:col>
      <xdr:colOff>165100</xdr:colOff>
      <xdr:row>38</xdr:row>
      <xdr:rowOff>27051</xdr:rowOff>
    </xdr:to>
    <xdr:sp macro="" textlink="">
      <xdr:nvSpPr>
        <xdr:cNvPr id="298" name="フローチャート: 判断 297"/>
        <xdr:cNvSpPr/>
      </xdr:nvSpPr>
      <xdr:spPr>
        <a:xfrm>
          <a:off x="9588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43578</xdr:rowOff>
    </xdr:from>
    <xdr:ext cx="378565" cy="259045"/>
    <xdr:sp macro="" textlink="">
      <xdr:nvSpPr>
        <xdr:cNvPr id="299" name="テキスト ボックス 298"/>
        <xdr:cNvSpPr txBox="1"/>
      </xdr:nvSpPr>
      <xdr:spPr>
        <a:xfrm>
          <a:off x="9450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42545</xdr:rowOff>
    </xdr:from>
    <xdr:to>
      <xdr:col>45</xdr:col>
      <xdr:colOff>177800</xdr:colOff>
      <xdr:row>39</xdr:row>
      <xdr:rowOff>42926</xdr:rowOff>
    </xdr:to>
    <xdr:cxnSp macro="">
      <xdr:nvCxnSpPr>
        <xdr:cNvPr id="300" name="直線コネクタ 299"/>
        <xdr:cNvCxnSpPr/>
      </xdr:nvCxnSpPr>
      <xdr:spPr>
        <a:xfrm flipV="1">
          <a:off x="7861300" y="672909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58801</xdr:rowOff>
    </xdr:from>
    <xdr:to>
      <xdr:col>46</xdr:col>
      <xdr:colOff>38100</xdr:colOff>
      <xdr:row>37</xdr:row>
      <xdr:rowOff>160401</xdr:rowOff>
    </xdr:to>
    <xdr:sp macro="" textlink="">
      <xdr:nvSpPr>
        <xdr:cNvPr id="301" name="フローチャート: 判断 300"/>
        <xdr:cNvSpPr/>
      </xdr:nvSpPr>
      <xdr:spPr>
        <a:xfrm>
          <a:off x="8699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5478</xdr:rowOff>
    </xdr:from>
    <xdr:ext cx="378565" cy="259045"/>
    <xdr:sp macro="" textlink="">
      <xdr:nvSpPr>
        <xdr:cNvPr id="302" name="テキスト ボックス 301"/>
        <xdr:cNvSpPr txBox="1"/>
      </xdr:nvSpPr>
      <xdr:spPr>
        <a:xfrm>
          <a:off x="8561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155702</xdr:rowOff>
    </xdr:from>
    <xdr:to>
      <xdr:col>41</xdr:col>
      <xdr:colOff>50800</xdr:colOff>
      <xdr:row>39</xdr:row>
      <xdr:rowOff>42926</xdr:rowOff>
    </xdr:to>
    <xdr:cxnSp macro="">
      <xdr:nvCxnSpPr>
        <xdr:cNvPr id="303" name="直線コネクタ 302"/>
        <xdr:cNvCxnSpPr/>
      </xdr:nvCxnSpPr>
      <xdr:spPr>
        <a:xfrm>
          <a:off x="6972300" y="6670802"/>
          <a:ext cx="8890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72517</xdr:rowOff>
    </xdr:from>
    <xdr:to>
      <xdr:col>41</xdr:col>
      <xdr:colOff>101600</xdr:colOff>
      <xdr:row>38</xdr:row>
      <xdr:rowOff>2667</xdr:rowOff>
    </xdr:to>
    <xdr:sp macro="" textlink="">
      <xdr:nvSpPr>
        <xdr:cNvPr id="304" name="フローチャート: 判断 303"/>
        <xdr:cNvSpPr/>
      </xdr:nvSpPr>
      <xdr:spPr>
        <a:xfrm>
          <a:off x="7810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19194</xdr:rowOff>
    </xdr:from>
    <xdr:ext cx="378565" cy="259045"/>
    <xdr:sp macro="" textlink="">
      <xdr:nvSpPr>
        <xdr:cNvPr id="305" name="テキスト ボックス 304"/>
        <xdr:cNvSpPr txBox="1"/>
      </xdr:nvSpPr>
      <xdr:spPr>
        <a:xfrm>
          <a:off x="7672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67945</xdr:rowOff>
    </xdr:from>
    <xdr:to>
      <xdr:col>36</xdr:col>
      <xdr:colOff>165100</xdr:colOff>
      <xdr:row>37</xdr:row>
      <xdr:rowOff>169545</xdr:rowOff>
    </xdr:to>
    <xdr:sp macro="" textlink="">
      <xdr:nvSpPr>
        <xdr:cNvPr id="306" name="フローチャート: 判断 305"/>
        <xdr:cNvSpPr/>
      </xdr:nvSpPr>
      <xdr:spPr>
        <a:xfrm>
          <a:off x="6921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14622</xdr:rowOff>
    </xdr:from>
    <xdr:ext cx="378565" cy="259045"/>
    <xdr:sp macro="" textlink="">
      <xdr:nvSpPr>
        <xdr:cNvPr id="307" name="テキスト ボックス 306"/>
        <xdr:cNvSpPr txBox="1"/>
      </xdr:nvSpPr>
      <xdr:spPr>
        <a:xfrm>
          <a:off x="6783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163195</xdr:rowOff>
    </xdr:from>
    <xdr:to>
      <xdr:col>55</xdr:col>
      <xdr:colOff>50800</xdr:colOff>
      <xdr:row>39</xdr:row>
      <xdr:rowOff>93345</xdr:rowOff>
    </xdr:to>
    <xdr:sp macro="" textlink="">
      <xdr:nvSpPr>
        <xdr:cNvPr id="313" name="楕円 312"/>
        <xdr:cNvSpPr/>
      </xdr:nvSpPr>
      <xdr:spPr>
        <a:xfrm>
          <a:off x="104267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78122</xdr:rowOff>
    </xdr:from>
    <xdr:ext cx="249299" cy="259045"/>
    <xdr:sp macro="" textlink="">
      <xdr:nvSpPr>
        <xdr:cNvPr id="314" name="労働費該当値テキスト"/>
        <xdr:cNvSpPr txBox="1"/>
      </xdr:nvSpPr>
      <xdr:spPr>
        <a:xfrm>
          <a:off x="10528300" y="65932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158242</xdr:rowOff>
    </xdr:from>
    <xdr:to>
      <xdr:col>50</xdr:col>
      <xdr:colOff>165100</xdr:colOff>
      <xdr:row>39</xdr:row>
      <xdr:rowOff>88392</xdr:rowOff>
    </xdr:to>
    <xdr:sp macro="" textlink="">
      <xdr:nvSpPr>
        <xdr:cNvPr id="315" name="楕円 314"/>
        <xdr:cNvSpPr/>
      </xdr:nvSpPr>
      <xdr:spPr>
        <a:xfrm>
          <a:off x="9588500" y="66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79519</xdr:rowOff>
    </xdr:from>
    <xdr:ext cx="313932" cy="259045"/>
    <xdr:sp macro="" textlink="">
      <xdr:nvSpPr>
        <xdr:cNvPr id="316" name="テキスト ボックス 315"/>
        <xdr:cNvSpPr txBox="1"/>
      </xdr:nvSpPr>
      <xdr:spPr>
        <a:xfrm>
          <a:off x="9482333" y="6766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163195</xdr:rowOff>
    </xdr:from>
    <xdr:to>
      <xdr:col>46</xdr:col>
      <xdr:colOff>38100</xdr:colOff>
      <xdr:row>39</xdr:row>
      <xdr:rowOff>93345</xdr:rowOff>
    </xdr:to>
    <xdr:sp macro="" textlink="">
      <xdr:nvSpPr>
        <xdr:cNvPr id="317" name="楕円 316"/>
        <xdr:cNvSpPr/>
      </xdr:nvSpPr>
      <xdr:spPr>
        <a:xfrm>
          <a:off x="8699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84472</xdr:rowOff>
    </xdr:from>
    <xdr:ext cx="249299" cy="259045"/>
    <xdr:sp macro="" textlink="">
      <xdr:nvSpPr>
        <xdr:cNvPr id="318" name="テキスト ボックス 317"/>
        <xdr:cNvSpPr txBox="1"/>
      </xdr:nvSpPr>
      <xdr:spPr>
        <a:xfrm>
          <a:off x="8625650" y="67710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163576</xdr:rowOff>
    </xdr:from>
    <xdr:to>
      <xdr:col>41</xdr:col>
      <xdr:colOff>101600</xdr:colOff>
      <xdr:row>39</xdr:row>
      <xdr:rowOff>93726</xdr:rowOff>
    </xdr:to>
    <xdr:sp macro="" textlink="">
      <xdr:nvSpPr>
        <xdr:cNvPr id="319" name="楕円 318"/>
        <xdr:cNvSpPr/>
      </xdr:nvSpPr>
      <xdr:spPr>
        <a:xfrm>
          <a:off x="7810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84853</xdr:rowOff>
    </xdr:from>
    <xdr:ext cx="249299" cy="259045"/>
    <xdr:sp macro="" textlink="">
      <xdr:nvSpPr>
        <xdr:cNvPr id="320" name="テキスト ボックス 319"/>
        <xdr:cNvSpPr txBox="1"/>
      </xdr:nvSpPr>
      <xdr:spPr>
        <a:xfrm>
          <a:off x="7736650"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104902</xdr:rowOff>
    </xdr:from>
    <xdr:to>
      <xdr:col>36</xdr:col>
      <xdr:colOff>165100</xdr:colOff>
      <xdr:row>39</xdr:row>
      <xdr:rowOff>35052</xdr:rowOff>
    </xdr:to>
    <xdr:sp macro="" textlink="">
      <xdr:nvSpPr>
        <xdr:cNvPr id="321" name="楕円 320"/>
        <xdr:cNvSpPr/>
      </xdr:nvSpPr>
      <xdr:spPr>
        <a:xfrm>
          <a:off x="6921500" y="662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26179</xdr:rowOff>
    </xdr:from>
    <xdr:ext cx="378565" cy="259045"/>
    <xdr:sp macro="" textlink="">
      <xdr:nvSpPr>
        <xdr:cNvPr id="322" name="テキスト ボックス 321"/>
        <xdr:cNvSpPr txBox="1"/>
      </xdr:nvSpPr>
      <xdr:spPr>
        <a:xfrm>
          <a:off x="6783017" y="6712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70910</xdr:rowOff>
    </xdr:from>
    <xdr:to>
      <xdr:col>54</xdr:col>
      <xdr:colOff>189865</xdr:colOff>
      <xdr:row>59</xdr:row>
      <xdr:rowOff>38564</xdr:rowOff>
    </xdr:to>
    <xdr:cxnSp macro="">
      <xdr:nvCxnSpPr>
        <xdr:cNvPr id="346" name="直線コネクタ 345"/>
        <xdr:cNvCxnSpPr/>
      </xdr:nvCxnSpPr>
      <xdr:spPr>
        <a:xfrm flipV="1">
          <a:off x="10475595" y="8643410"/>
          <a:ext cx="1270" cy="151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42391</xdr:rowOff>
    </xdr:from>
    <xdr:ext cx="378565" cy="259045"/>
    <xdr:sp macro="" textlink="">
      <xdr:nvSpPr>
        <xdr:cNvPr id="347" name="農林水産業費最小値テキスト"/>
        <xdr:cNvSpPr txBox="1"/>
      </xdr:nvSpPr>
      <xdr:spPr>
        <a:xfrm>
          <a:off x="10528300" y="10157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38564</xdr:rowOff>
    </xdr:from>
    <xdr:to>
      <xdr:col>55</xdr:col>
      <xdr:colOff>88900</xdr:colOff>
      <xdr:row>59</xdr:row>
      <xdr:rowOff>38564</xdr:rowOff>
    </xdr:to>
    <xdr:cxnSp macro="">
      <xdr:nvCxnSpPr>
        <xdr:cNvPr id="348" name="直線コネクタ 347"/>
        <xdr:cNvCxnSpPr/>
      </xdr:nvCxnSpPr>
      <xdr:spPr>
        <a:xfrm>
          <a:off x="10388600" y="101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17587</xdr:rowOff>
    </xdr:from>
    <xdr:ext cx="534377" cy="259045"/>
    <xdr:sp macro="" textlink="">
      <xdr:nvSpPr>
        <xdr:cNvPr id="349" name="農林水産業費最大値テキスト"/>
        <xdr:cNvSpPr txBox="1"/>
      </xdr:nvSpPr>
      <xdr:spPr>
        <a:xfrm>
          <a:off x="10528300" y="84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70910</xdr:rowOff>
    </xdr:from>
    <xdr:to>
      <xdr:col>55</xdr:col>
      <xdr:colOff>88900</xdr:colOff>
      <xdr:row>50</xdr:row>
      <xdr:rowOff>70910</xdr:rowOff>
    </xdr:to>
    <xdr:cxnSp macro="">
      <xdr:nvCxnSpPr>
        <xdr:cNvPr id="350" name="直線コネクタ 349"/>
        <xdr:cNvCxnSpPr/>
      </xdr:nvCxnSpPr>
      <xdr:spPr>
        <a:xfrm>
          <a:off x="10388600" y="864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82550</xdr:rowOff>
    </xdr:from>
    <xdr:to>
      <xdr:col>55</xdr:col>
      <xdr:colOff>0</xdr:colOff>
      <xdr:row>58</xdr:row>
      <xdr:rowOff>86513</xdr:rowOff>
    </xdr:to>
    <xdr:cxnSp macro="">
      <xdr:nvCxnSpPr>
        <xdr:cNvPr id="351" name="直線コネクタ 350"/>
        <xdr:cNvCxnSpPr/>
      </xdr:nvCxnSpPr>
      <xdr:spPr>
        <a:xfrm>
          <a:off x="9639300" y="10026650"/>
          <a:ext cx="8382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27722</xdr:rowOff>
    </xdr:from>
    <xdr:ext cx="469744" cy="259045"/>
    <xdr:sp macro="" textlink="">
      <xdr:nvSpPr>
        <xdr:cNvPr id="352" name="農林水産業費平均値テキスト"/>
        <xdr:cNvSpPr txBox="1"/>
      </xdr:nvSpPr>
      <xdr:spPr>
        <a:xfrm>
          <a:off x="10528300" y="9971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49295</xdr:rowOff>
    </xdr:from>
    <xdr:to>
      <xdr:col>55</xdr:col>
      <xdr:colOff>50800</xdr:colOff>
      <xdr:row>58</xdr:row>
      <xdr:rowOff>150895</xdr:rowOff>
    </xdr:to>
    <xdr:sp macro="" textlink="">
      <xdr:nvSpPr>
        <xdr:cNvPr id="353" name="フローチャート: 判断 352"/>
        <xdr:cNvSpPr/>
      </xdr:nvSpPr>
      <xdr:spPr>
        <a:xfrm>
          <a:off x="104267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73425</xdr:rowOff>
    </xdr:from>
    <xdr:to>
      <xdr:col>50</xdr:col>
      <xdr:colOff>114300</xdr:colOff>
      <xdr:row>58</xdr:row>
      <xdr:rowOff>82550</xdr:rowOff>
    </xdr:to>
    <xdr:cxnSp macro="">
      <xdr:nvCxnSpPr>
        <xdr:cNvPr id="354" name="直線コネクタ 353"/>
        <xdr:cNvCxnSpPr/>
      </xdr:nvCxnSpPr>
      <xdr:spPr>
        <a:xfrm>
          <a:off x="8750300" y="10017525"/>
          <a:ext cx="889000" cy="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52210</xdr:rowOff>
    </xdr:from>
    <xdr:to>
      <xdr:col>50</xdr:col>
      <xdr:colOff>165100</xdr:colOff>
      <xdr:row>58</xdr:row>
      <xdr:rowOff>153810</xdr:rowOff>
    </xdr:to>
    <xdr:sp macro="" textlink="">
      <xdr:nvSpPr>
        <xdr:cNvPr id="355" name="フローチャート: 判断 354"/>
        <xdr:cNvSpPr/>
      </xdr:nvSpPr>
      <xdr:spPr>
        <a:xfrm>
          <a:off x="9588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144937</xdr:rowOff>
    </xdr:from>
    <xdr:ext cx="469744" cy="259045"/>
    <xdr:sp macro="" textlink="">
      <xdr:nvSpPr>
        <xdr:cNvPr id="356" name="テキスト ボックス 355"/>
        <xdr:cNvSpPr txBox="1"/>
      </xdr:nvSpPr>
      <xdr:spPr>
        <a:xfrm>
          <a:off x="9404428" y="1008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70339</xdr:rowOff>
    </xdr:from>
    <xdr:to>
      <xdr:col>45</xdr:col>
      <xdr:colOff>177800</xdr:colOff>
      <xdr:row>58</xdr:row>
      <xdr:rowOff>73425</xdr:rowOff>
    </xdr:to>
    <xdr:cxnSp macro="">
      <xdr:nvCxnSpPr>
        <xdr:cNvPr id="357" name="直線コネクタ 356"/>
        <xdr:cNvCxnSpPr/>
      </xdr:nvCxnSpPr>
      <xdr:spPr>
        <a:xfrm>
          <a:off x="7861300" y="10014439"/>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55125</xdr:rowOff>
    </xdr:from>
    <xdr:to>
      <xdr:col>46</xdr:col>
      <xdr:colOff>38100</xdr:colOff>
      <xdr:row>58</xdr:row>
      <xdr:rowOff>156725</xdr:rowOff>
    </xdr:to>
    <xdr:sp macro="" textlink="">
      <xdr:nvSpPr>
        <xdr:cNvPr id="358" name="フローチャート: 判断 357"/>
        <xdr:cNvSpPr/>
      </xdr:nvSpPr>
      <xdr:spPr>
        <a:xfrm>
          <a:off x="8699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147852</xdr:rowOff>
    </xdr:from>
    <xdr:ext cx="469744" cy="259045"/>
    <xdr:sp macro="" textlink="">
      <xdr:nvSpPr>
        <xdr:cNvPr id="359" name="テキスト ボックス 358"/>
        <xdr:cNvSpPr txBox="1"/>
      </xdr:nvSpPr>
      <xdr:spPr>
        <a:xfrm>
          <a:off x="8515428" y="1009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52642</xdr:rowOff>
    </xdr:from>
    <xdr:to>
      <xdr:col>41</xdr:col>
      <xdr:colOff>50800</xdr:colOff>
      <xdr:row>58</xdr:row>
      <xdr:rowOff>70339</xdr:rowOff>
    </xdr:to>
    <xdr:cxnSp macro="">
      <xdr:nvCxnSpPr>
        <xdr:cNvPr id="360" name="直線コネクタ 359"/>
        <xdr:cNvCxnSpPr/>
      </xdr:nvCxnSpPr>
      <xdr:spPr>
        <a:xfrm>
          <a:off x="6972300" y="9996742"/>
          <a:ext cx="889000" cy="1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55029</xdr:rowOff>
    </xdr:from>
    <xdr:to>
      <xdr:col>41</xdr:col>
      <xdr:colOff>101600</xdr:colOff>
      <xdr:row>58</xdr:row>
      <xdr:rowOff>156629</xdr:rowOff>
    </xdr:to>
    <xdr:sp macro="" textlink="">
      <xdr:nvSpPr>
        <xdr:cNvPr id="361" name="フローチャート: 判断 360"/>
        <xdr:cNvSpPr/>
      </xdr:nvSpPr>
      <xdr:spPr>
        <a:xfrm>
          <a:off x="7810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147756</xdr:rowOff>
    </xdr:from>
    <xdr:ext cx="469744" cy="259045"/>
    <xdr:sp macro="" textlink="">
      <xdr:nvSpPr>
        <xdr:cNvPr id="362" name="テキスト ボックス 361"/>
        <xdr:cNvSpPr txBox="1"/>
      </xdr:nvSpPr>
      <xdr:spPr>
        <a:xfrm>
          <a:off x="7626428" y="1009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47219</xdr:rowOff>
    </xdr:from>
    <xdr:to>
      <xdr:col>36</xdr:col>
      <xdr:colOff>165100</xdr:colOff>
      <xdr:row>58</xdr:row>
      <xdr:rowOff>148819</xdr:rowOff>
    </xdr:to>
    <xdr:sp macro="" textlink="">
      <xdr:nvSpPr>
        <xdr:cNvPr id="363" name="フローチャート: 判断 362"/>
        <xdr:cNvSpPr/>
      </xdr:nvSpPr>
      <xdr:spPr>
        <a:xfrm>
          <a:off x="6921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139946</xdr:rowOff>
    </xdr:from>
    <xdr:ext cx="469744" cy="259045"/>
    <xdr:sp macro="" textlink="">
      <xdr:nvSpPr>
        <xdr:cNvPr id="364" name="テキスト ボックス 363"/>
        <xdr:cNvSpPr txBox="1"/>
      </xdr:nvSpPr>
      <xdr:spPr>
        <a:xfrm>
          <a:off x="6737428" y="10084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35713</xdr:rowOff>
    </xdr:from>
    <xdr:to>
      <xdr:col>55</xdr:col>
      <xdr:colOff>50800</xdr:colOff>
      <xdr:row>58</xdr:row>
      <xdr:rowOff>137313</xdr:rowOff>
    </xdr:to>
    <xdr:sp macro="" textlink="">
      <xdr:nvSpPr>
        <xdr:cNvPr id="370" name="楕円 369"/>
        <xdr:cNvSpPr/>
      </xdr:nvSpPr>
      <xdr:spPr>
        <a:xfrm>
          <a:off x="10426700" y="997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166540</xdr:rowOff>
    </xdr:from>
    <xdr:ext cx="469744" cy="259045"/>
    <xdr:sp macro="" textlink="">
      <xdr:nvSpPr>
        <xdr:cNvPr id="371" name="農林水産業費該当値テキスト"/>
        <xdr:cNvSpPr txBox="1"/>
      </xdr:nvSpPr>
      <xdr:spPr>
        <a:xfrm>
          <a:off x="10528300" y="9767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31750</xdr:rowOff>
    </xdr:from>
    <xdr:to>
      <xdr:col>50</xdr:col>
      <xdr:colOff>165100</xdr:colOff>
      <xdr:row>58</xdr:row>
      <xdr:rowOff>133350</xdr:rowOff>
    </xdr:to>
    <xdr:sp macro="" textlink="">
      <xdr:nvSpPr>
        <xdr:cNvPr id="372" name="楕円 371"/>
        <xdr:cNvSpPr/>
      </xdr:nvSpPr>
      <xdr:spPr>
        <a:xfrm>
          <a:off x="9588500" y="997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149877</xdr:rowOff>
    </xdr:from>
    <xdr:ext cx="469744" cy="259045"/>
    <xdr:sp macro="" textlink="">
      <xdr:nvSpPr>
        <xdr:cNvPr id="373" name="テキスト ボックス 372"/>
        <xdr:cNvSpPr txBox="1"/>
      </xdr:nvSpPr>
      <xdr:spPr>
        <a:xfrm>
          <a:off x="9404428" y="975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22625</xdr:rowOff>
    </xdr:from>
    <xdr:to>
      <xdr:col>46</xdr:col>
      <xdr:colOff>38100</xdr:colOff>
      <xdr:row>58</xdr:row>
      <xdr:rowOff>124225</xdr:rowOff>
    </xdr:to>
    <xdr:sp macro="" textlink="">
      <xdr:nvSpPr>
        <xdr:cNvPr id="374" name="楕円 373"/>
        <xdr:cNvSpPr/>
      </xdr:nvSpPr>
      <xdr:spPr>
        <a:xfrm>
          <a:off x="8699500" y="996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140752</xdr:rowOff>
    </xdr:from>
    <xdr:ext cx="469744" cy="259045"/>
    <xdr:sp macro="" textlink="">
      <xdr:nvSpPr>
        <xdr:cNvPr id="375" name="テキスト ボックス 374"/>
        <xdr:cNvSpPr txBox="1"/>
      </xdr:nvSpPr>
      <xdr:spPr>
        <a:xfrm>
          <a:off x="8515428" y="974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19539</xdr:rowOff>
    </xdr:from>
    <xdr:to>
      <xdr:col>41</xdr:col>
      <xdr:colOff>101600</xdr:colOff>
      <xdr:row>58</xdr:row>
      <xdr:rowOff>121139</xdr:rowOff>
    </xdr:to>
    <xdr:sp macro="" textlink="">
      <xdr:nvSpPr>
        <xdr:cNvPr id="376" name="楕円 375"/>
        <xdr:cNvSpPr/>
      </xdr:nvSpPr>
      <xdr:spPr>
        <a:xfrm>
          <a:off x="7810500" y="996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137666</xdr:rowOff>
    </xdr:from>
    <xdr:ext cx="469744" cy="259045"/>
    <xdr:sp macro="" textlink="">
      <xdr:nvSpPr>
        <xdr:cNvPr id="377" name="テキスト ボックス 376"/>
        <xdr:cNvSpPr txBox="1"/>
      </xdr:nvSpPr>
      <xdr:spPr>
        <a:xfrm>
          <a:off x="7626428" y="9738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1842</xdr:rowOff>
    </xdr:from>
    <xdr:to>
      <xdr:col>36</xdr:col>
      <xdr:colOff>165100</xdr:colOff>
      <xdr:row>58</xdr:row>
      <xdr:rowOff>103442</xdr:rowOff>
    </xdr:to>
    <xdr:sp macro="" textlink="">
      <xdr:nvSpPr>
        <xdr:cNvPr id="378" name="楕円 377"/>
        <xdr:cNvSpPr/>
      </xdr:nvSpPr>
      <xdr:spPr>
        <a:xfrm>
          <a:off x="6921500" y="994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119969</xdr:rowOff>
    </xdr:from>
    <xdr:ext cx="469744" cy="259045"/>
    <xdr:sp macro="" textlink="">
      <xdr:nvSpPr>
        <xdr:cNvPr id="379" name="テキスト ボックス 378"/>
        <xdr:cNvSpPr txBox="1"/>
      </xdr:nvSpPr>
      <xdr:spPr>
        <a:xfrm>
          <a:off x="6737428" y="9721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20447</xdr:rowOff>
    </xdr:from>
    <xdr:to>
      <xdr:col>54</xdr:col>
      <xdr:colOff>189865</xdr:colOff>
      <xdr:row>79</xdr:row>
      <xdr:rowOff>15190</xdr:rowOff>
    </xdr:to>
    <xdr:cxnSp macro="">
      <xdr:nvCxnSpPr>
        <xdr:cNvPr id="403" name="直線コネクタ 402"/>
        <xdr:cNvCxnSpPr/>
      </xdr:nvCxnSpPr>
      <xdr:spPr>
        <a:xfrm flipV="1">
          <a:off x="10475595" y="12193397"/>
          <a:ext cx="1270" cy="136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19017</xdr:rowOff>
    </xdr:from>
    <xdr:ext cx="378565" cy="259045"/>
    <xdr:sp macro="" textlink="">
      <xdr:nvSpPr>
        <xdr:cNvPr id="404" name="商工費最小値テキスト"/>
        <xdr:cNvSpPr txBox="1"/>
      </xdr:nvSpPr>
      <xdr:spPr>
        <a:xfrm>
          <a:off x="10528300" y="135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15190</xdr:rowOff>
    </xdr:from>
    <xdr:to>
      <xdr:col>55</xdr:col>
      <xdr:colOff>88900</xdr:colOff>
      <xdr:row>79</xdr:row>
      <xdr:rowOff>15190</xdr:rowOff>
    </xdr:to>
    <xdr:cxnSp macro="">
      <xdr:nvCxnSpPr>
        <xdr:cNvPr id="405" name="直線コネクタ 404"/>
        <xdr:cNvCxnSpPr/>
      </xdr:nvCxnSpPr>
      <xdr:spPr>
        <a:xfrm>
          <a:off x="10388600" y="135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138574</xdr:rowOff>
    </xdr:from>
    <xdr:ext cx="534377" cy="259045"/>
    <xdr:sp macro="" textlink="">
      <xdr:nvSpPr>
        <xdr:cNvPr id="406" name="商工費最大値テキスト"/>
        <xdr:cNvSpPr txBox="1"/>
      </xdr:nvSpPr>
      <xdr:spPr>
        <a:xfrm>
          <a:off x="10528300" y="119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20447</xdr:rowOff>
    </xdr:from>
    <xdr:to>
      <xdr:col>55</xdr:col>
      <xdr:colOff>88900</xdr:colOff>
      <xdr:row>71</xdr:row>
      <xdr:rowOff>20447</xdr:rowOff>
    </xdr:to>
    <xdr:cxnSp macro="">
      <xdr:nvCxnSpPr>
        <xdr:cNvPr id="407" name="直線コネクタ 406"/>
        <xdr:cNvCxnSpPr/>
      </xdr:nvCxnSpPr>
      <xdr:spPr>
        <a:xfrm>
          <a:off x="10388600" y="121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131166</xdr:rowOff>
    </xdr:from>
    <xdr:to>
      <xdr:col>55</xdr:col>
      <xdr:colOff>0</xdr:colOff>
      <xdr:row>77</xdr:row>
      <xdr:rowOff>91236</xdr:rowOff>
    </xdr:to>
    <xdr:cxnSp macro="">
      <xdr:nvCxnSpPr>
        <xdr:cNvPr id="408" name="直線コネクタ 407"/>
        <xdr:cNvCxnSpPr/>
      </xdr:nvCxnSpPr>
      <xdr:spPr>
        <a:xfrm flipV="1">
          <a:off x="9639300" y="13161366"/>
          <a:ext cx="838200" cy="13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47134</xdr:rowOff>
    </xdr:from>
    <xdr:ext cx="469744" cy="259045"/>
    <xdr:sp macro="" textlink="">
      <xdr:nvSpPr>
        <xdr:cNvPr id="409" name="商工費平均値テキスト"/>
        <xdr:cNvSpPr txBox="1"/>
      </xdr:nvSpPr>
      <xdr:spPr>
        <a:xfrm>
          <a:off x="10528300" y="13248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68707</xdr:rowOff>
    </xdr:from>
    <xdr:to>
      <xdr:col>55</xdr:col>
      <xdr:colOff>50800</xdr:colOff>
      <xdr:row>77</xdr:row>
      <xdr:rowOff>170307</xdr:rowOff>
    </xdr:to>
    <xdr:sp macro="" textlink="">
      <xdr:nvSpPr>
        <xdr:cNvPr id="410" name="フローチャート: 判断 409"/>
        <xdr:cNvSpPr/>
      </xdr:nvSpPr>
      <xdr:spPr>
        <a:xfrm>
          <a:off x="104267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22924</xdr:rowOff>
    </xdr:from>
    <xdr:to>
      <xdr:col>50</xdr:col>
      <xdr:colOff>114300</xdr:colOff>
      <xdr:row>77</xdr:row>
      <xdr:rowOff>91236</xdr:rowOff>
    </xdr:to>
    <xdr:cxnSp macro="">
      <xdr:nvCxnSpPr>
        <xdr:cNvPr id="411" name="直線コネクタ 410"/>
        <xdr:cNvCxnSpPr/>
      </xdr:nvCxnSpPr>
      <xdr:spPr>
        <a:xfrm>
          <a:off x="8750300" y="13224574"/>
          <a:ext cx="889000" cy="68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101664</xdr:rowOff>
    </xdr:from>
    <xdr:to>
      <xdr:col>50</xdr:col>
      <xdr:colOff>165100</xdr:colOff>
      <xdr:row>78</xdr:row>
      <xdr:rowOff>31814</xdr:rowOff>
    </xdr:to>
    <xdr:sp macro="" textlink="">
      <xdr:nvSpPr>
        <xdr:cNvPr id="412" name="フローチャート: 判断 411"/>
        <xdr:cNvSpPr/>
      </xdr:nvSpPr>
      <xdr:spPr>
        <a:xfrm>
          <a:off x="9588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22941</xdr:rowOff>
    </xdr:from>
    <xdr:ext cx="469744" cy="259045"/>
    <xdr:sp macro="" textlink="">
      <xdr:nvSpPr>
        <xdr:cNvPr id="413" name="テキスト ボックス 412"/>
        <xdr:cNvSpPr txBox="1"/>
      </xdr:nvSpPr>
      <xdr:spPr>
        <a:xfrm>
          <a:off x="9404428" y="1339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22924</xdr:rowOff>
    </xdr:from>
    <xdr:to>
      <xdr:col>45</xdr:col>
      <xdr:colOff>177800</xdr:colOff>
      <xdr:row>77</xdr:row>
      <xdr:rowOff>79997</xdr:rowOff>
    </xdr:to>
    <xdr:cxnSp macro="">
      <xdr:nvCxnSpPr>
        <xdr:cNvPr id="414" name="直線コネクタ 413"/>
        <xdr:cNvCxnSpPr/>
      </xdr:nvCxnSpPr>
      <xdr:spPr>
        <a:xfrm flipV="1">
          <a:off x="7861300" y="13224574"/>
          <a:ext cx="889000" cy="5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102312</xdr:rowOff>
    </xdr:from>
    <xdr:to>
      <xdr:col>46</xdr:col>
      <xdr:colOff>38100</xdr:colOff>
      <xdr:row>78</xdr:row>
      <xdr:rowOff>32462</xdr:rowOff>
    </xdr:to>
    <xdr:sp macro="" textlink="">
      <xdr:nvSpPr>
        <xdr:cNvPr id="415" name="フローチャート: 判断 414"/>
        <xdr:cNvSpPr/>
      </xdr:nvSpPr>
      <xdr:spPr>
        <a:xfrm>
          <a:off x="86995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23589</xdr:rowOff>
    </xdr:from>
    <xdr:ext cx="469744" cy="259045"/>
    <xdr:sp macro="" textlink="">
      <xdr:nvSpPr>
        <xdr:cNvPr id="416" name="テキスト ボックス 415"/>
        <xdr:cNvSpPr txBox="1"/>
      </xdr:nvSpPr>
      <xdr:spPr>
        <a:xfrm>
          <a:off x="8515428" y="13396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79997</xdr:rowOff>
    </xdr:from>
    <xdr:to>
      <xdr:col>41</xdr:col>
      <xdr:colOff>50800</xdr:colOff>
      <xdr:row>77</xdr:row>
      <xdr:rowOff>109373</xdr:rowOff>
    </xdr:to>
    <xdr:cxnSp macro="">
      <xdr:nvCxnSpPr>
        <xdr:cNvPr id="417" name="直線コネクタ 416"/>
        <xdr:cNvCxnSpPr/>
      </xdr:nvCxnSpPr>
      <xdr:spPr>
        <a:xfrm flipV="1">
          <a:off x="6972300" y="13281647"/>
          <a:ext cx="889000" cy="2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98997</xdr:rowOff>
    </xdr:from>
    <xdr:to>
      <xdr:col>41</xdr:col>
      <xdr:colOff>101600</xdr:colOff>
      <xdr:row>78</xdr:row>
      <xdr:rowOff>29147</xdr:rowOff>
    </xdr:to>
    <xdr:sp macro="" textlink="">
      <xdr:nvSpPr>
        <xdr:cNvPr id="418" name="フローチャート: 判断 417"/>
        <xdr:cNvSpPr/>
      </xdr:nvSpPr>
      <xdr:spPr>
        <a:xfrm>
          <a:off x="7810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20274</xdr:rowOff>
    </xdr:from>
    <xdr:ext cx="469744" cy="259045"/>
    <xdr:sp macro="" textlink="">
      <xdr:nvSpPr>
        <xdr:cNvPr id="419" name="テキスト ボックス 418"/>
        <xdr:cNvSpPr txBox="1"/>
      </xdr:nvSpPr>
      <xdr:spPr>
        <a:xfrm>
          <a:off x="7626428" y="1339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99910</xdr:rowOff>
    </xdr:from>
    <xdr:to>
      <xdr:col>36</xdr:col>
      <xdr:colOff>165100</xdr:colOff>
      <xdr:row>78</xdr:row>
      <xdr:rowOff>30060</xdr:rowOff>
    </xdr:to>
    <xdr:sp macro="" textlink="">
      <xdr:nvSpPr>
        <xdr:cNvPr id="420" name="フローチャート: 判断 419"/>
        <xdr:cNvSpPr/>
      </xdr:nvSpPr>
      <xdr:spPr>
        <a:xfrm>
          <a:off x="6921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21187</xdr:rowOff>
    </xdr:from>
    <xdr:ext cx="469744" cy="259045"/>
    <xdr:sp macro="" textlink="">
      <xdr:nvSpPr>
        <xdr:cNvPr id="421" name="テキスト ボックス 420"/>
        <xdr:cNvSpPr txBox="1"/>
      </xdr:nvSpPr>
      <xdr:spPr>
        <a:xfrm>
          <a:off x="6737428" y="1339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80366</xdr:rowOff>
    </xdr:from>
    <xdr:to>
      <xdr:col>55</xdr:col>
      <xdr:colOff>50800</xdr:colOff>
      <xdr:row>77</xdr:row>
      <xdr:rowOff>10516</xdr:rowOff>
    </xdr:to>
    <xdr:sp macro="" textlink="">
      <xdr:nvSpPr>
        <xdr:cNvPr id="427" name="楕円 426"/>
        <xdr:cNvSpPr/>
      </xdr:nvSpPr>
      <xdr:spPr>
        <a:xfrm>
          <a:off x="10426700" y="1311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103243</xdr:rowOff>
    </xdr:from>
    <xdr:ext cx="534377" cy="259045"/>
    <xdr:sp macro="" textlink="">
      <xdr:nvSpPr>
        <xdr:cNvPr id="428" name="商工費該当値テキスト"/>
        <xdr:cNvSpPr txBox="1"/>
      </xdr:nvSpPr>
      <xdr:spPr>
        <a:xfrm>
          <a:off x="10528300" y="1296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40436</xdr:rowOff>
    </xdr:from>
    <xdr:to>
      <xdr:col>50</xdr:col>
      <xdr:colOff>165100</xdr:colOff>
      <xdr:row>77</xdr:row>
      <xdr:rowOff>142036</xdr:rowOff>
    </xdr:to>
    <xdr:sp macro="" textlink="">
      <xdr:nvSpPr>
        <xdr:cNvPr id="429" name="楕円 428"/>
        <xdr:cNvSpPr/>
      </xdr:nvSpPr>
      <xdr:spPr>
        <a:xfrm>
          <a:off x="9588500" y="1324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158563</xdr:rowOff>
    </xdr:from>
    <xdr:ext cx="469744" cy="259045"/>
    <xdr:sp macro="" textlink="">
      <xdr:nvSpPr>
        <xdr:cNvPr id="430" name="テキスト ボックス 429"/>
        <xdr:cNvSpPr txBox="1"/>
      </xdr:nvSpPr>
      <xdr:spPr>
        <a:xfrm>
          <a:off x="9404428" y="1301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143574</xdr:rowOff>
    </xdr:from>
    <xdr:to>
      <xdr:col>46</xdr:col>
      <xdr:colOff>38100</xdr:colOff>
      <xdr:row>77</xdr:row>
      <xdr:rowOff>73724</xdr:rowOff>
    </xdr:to>
    <xdr:sp macro="" textlink="">
      <xdr:nvSpPr>
        <xdr:cNvPr id="431" name="楕円 430"/>
        <xdr:cNvSpPr/>
      </xdr:nvSpPr>
      <xdr:spPr>
        <a:xfrm>
          <a:off x="8699500" y="1317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90250</xdr:rowOff>
    </xdr:from>
    <xdr:ext cx="469744" cy="259045"/>
    <xdr:sp macro="" textlink="">
      <xdr:nvSpPr>
        <xdr:cNvPr id="432" name="テキスト ボックス 431"/>
        <xdr:cNvSpPr txBox="1"/>
      </xdr:nvSpPr>
      <xdr:spPr>
        <a:xfrm>
          <a:off x="8515428" y="12949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29197</xdr:rowOff>
    </xdr:from>
    <xdr:to>
      <xdr:col>41</xdr:col>
      <xdr:colOff>101600</xdr:colOff>
      <xdr:row>77</xdr:row>
      <xdr:rowOff>130797</xdr:rowOff>
    </xdr:to>
    <xdr:sp macro="" textlink="">
      <xdr:nvSpPr>
        <xdr:cNvPr id="433" name="楕円 432"/>
        <xdr:cNvSpPr/>
      </xdr:nvSpPr>
      <xdr:spPr>
        <a:xfrm>
          <a:off x="7810500" y="1323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147324</xdr:rowOff>
    </xdr:from>
    <xdr:ext cx="469744" cy="259045"/>
    <xdr:sp macro="" textlink="">
      <xdr:nvSpPr>
        <xdr:cNvPr id="434" name="テキスト ボックス 433"/>
        <xdr:cNvSpPr txBox="1"/>
      </xdr:nvSpPr>
      <xdr:spPr>
        <a:xfrm>
          <a:off x="7626428" y="13006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58573</xdr:rowOff>
    </xdr:from>
    <xdr:to>
      <xdr:col>36</xdr:col>
      <xdr:colOff>165100</xdr:colOff>
      <xdr:row>77</xdr:row>
      <xdr:rowOff>160173</xdr:rowOff>
    </xdr:to>
    <xdr:sp macro="" textlink="">
      <xdr:nvSpPr>
        <xdr:cNvPr id="435" name="楕円 434"/>
        <xdr:cNvSpPr/>
      </xdr:nvSpPr>
      <xdr:spPr>
        <a:xfrm>
          <a:off x="6921500" y="1326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5250</xdr:rowOff>
    </xdr:from>
    <xdr:ext cx="469744" cy="259045"/>
    <xdr:sp macro="" textlink="">
      <xdr:nvSpPr>
        <xdr:cNvPr id="436" name="テキスト ボックス 435"/>
        <xdr:cNvSpPr txBox="1"/>
      </xdr:nvSpPr>
      <xdr:spPr>
        <a:xfrm>
          <a:off x="6737428" y="1303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97782</xdr:rowOff>
    </xdr:from>
    <xdr:to>
      <xdr:col>54</xdr:col>
      <xdr:colOff>189865</xdr:colOff>
      <xdr:row>98</xdr:row>
      <xdr:rowOff>90749</xdr:rowOff>
    </xdr:to>
    <xdr:cxnSp macro="">
      <xdr:nvCxnSpPr>
        <xdr:cNvPr id="460" name="直線コネクタ 459"/>
        <xdr:cNvCxnSpPr/>
      </xdr:nvCxnSpPr>
      <xdr:spPr>
        <a:xfrm flipV="1">
          <a:off x="10475595" y="15528282"/>
          <a:ext cx="1270" cy="136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94576</xdr:rowOff>
    </xdr:from>
    <xdr:ext cx="534377" cy="259045"/>
    <xdr:sp macro="" textlink="">
      <xdr:nvSpPr>
        <xdr:cNvPr id="461" name="土木費最小値テキスト"/>
        <xdr:cNvSpPr txBox="1"/>
      </xdr:nvSpPr>
      <xdr:spPr>
        <a:xfrm>
          <a:off x="10528300"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90749</xdr:rowOff>
    </xdr:from>
    <xdr:to>
      <xdr:col>55</xdr:col>
      <xdr:colOff>88900</xdr:colOff>
      <xdr:row>98</xdr:row>
      <xdr:rowOff>90749</xdr:rowOff>
    </xdr:to>
    <xdr:cxnSp macro="">
      <xdr:nvCxnSpPr>
        <xdr:cNvPr id="462" name="直線コネクタ 461"/>
        <xdr:cNvCxnSpPr/>
      </xdr:nvCxnSpPr>
      <xdr:spPr>
        <a:xfrm>
          <a:off x="10388600" y="168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44459</xdr:rowOff>
    </xdr:from>
    <xdr:ext cx="599010" cy="259045"/>
    <xdr:sp macro="" textlink="">
      <xdr:nvSpPr>
        <xdr:cNvPr id="463" name="土木費最大値テキスト"/>
        <xdr:cNvSpPr txBox="1"/>
      </xdr:nvSpPr>
      <xdr:spPr>
        <a:xfrm>
          <a:off x="10528300" y="1530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97782</xdr:rowOff>
    </xdr:from>
    <xdr:to>
      <xdr:col>55</xdr:col>
      <xdr:colOff>88900</xdr:colOff>
      <xdr:row>90</xdr:row>
      <xdr:rowOff>97782</xdr:rowOff>
    </xdr:to>
    <xdr:cxnSp macro="">
      <xdr:nvCxnSpPr>
        <xdr:cNvPr id="464" name="直線コネクタ 463"/>
        <xdr:cNvCxnSpPr/>
      </xdr:nvCxnSpPr>
      <xdr:spPr>
        <a:xfrm>
          <a:off x="10388600" y="1552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167109</xdr:rowOff>
    </xdr:from>
    <xdr:to>
      <xdr:col>55</xdr:col>
      <xdr:colOff>0</xdr:colOff>
      <xdr:row>98</xdr:row>
      <xdr:rowOff>33348</xdr:rowOff>
    </xdr:to>
    <xdr:cxnSp macro="">
      <xdr:nvCxnSpPr>
        <xdr:cNvPr id="465" name="直線コネクタ 464"/>
        <xdr:cNvCxnSpPr/>
      </xdr:nvCxnSpPr>
      <xdr:spPr>
        <a:xfrm flipV="1">
          <a:off x="9639300" y="16797759"/>
          <a:ext cx="838200" cy="3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68366</xdr:rowOff>
    </xdr:from>
    <xdr:ext cx="534377" cy="259045"/>
    <xdr:sp macro="" textlink="">
      <xdr:nvSpPr>
        <xdr:cNvPr id="466" name="土木費平均値テキスト"/>
        <xdr:cNvSpPr txBox="1"/>
      </xdr:nvSpPr>
      <xdr:spPr>
        <a:xfrm>
          <a:off x="10528300" y="16527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45489</xdr:rowOff>
    </xdr:from>
    <xdr:to>
      <xdr:col>55</xdr:col>
      <xdr:colOff>50800</xdr:colOff>
      <xdr:row>97</xdr:row>
      <xdr:rowOff>147089</xdr:rowOff>
    </xdr:to>
    <xdr:sp macro="" textlink="">
      <xdr:nvSpPr>
        <xdr:cNvPr id="467" name="フローチャート: 判断 466"/>
        <xdr:cNvSpPr/>
      </xdr:nvSpPr>
      <xdr:spPr>
        <a:xfrm>
          <a:off x="10426700" y="166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133338</xdr:rowOff>
    </xdr:from>
    <xdr:to>
      <xdr:col>50</xdr:col>
      <xdr:colOff>114300</xdr:colOff>
      <xdr:row>98</xdr:row>
      <xdr:rowOff>33348</xdr:rowOff>
    </xdr:to>
    <xdr:cxnSp macro="">
      <xdr:nvCxnSpPr>
        <xdr:cNvPr id="468" name="直線コネクタ 467"/>
        <xdr:cNvCxnSpPr/>
      </xdr:nvCxnSpPr>
      <xdr:spPr>
        <a:xfrm>
          <a:off x="8750300" y="16763988"/>
          <a:ext cx="889000" cy="7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47706</xdr:rowOff>
    </xdr:from>
    <xdr:to>
      <xdr:col>50</xdr:col>
      <xdr:colOff>165100</xdr:colOff>
      <xdr:row>97</xdr:row>
      <xdr:rowOff>149306</xdr:rowOff>
    </xdr:to>
    <xdr:sp macro="" textlink="">
      <xdr:nvSpPr>
        <xdr:cNvPr id="469" name="フローチャート: 判断 468"/>
        <xdr:cNvSpPr/>
      </xdr:nvSpPr>
      <xdr:spPr>
        <a:xfrm>
          <a:off x="9588500" y="1667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165833</xdr:rowOff>
    </xdr:from>
    <xdr:ext cx="534377" cy="259045"/>
    <xdr:sp macro="" textlink="">
      <xdr:nvSpPr>
        <xdr:cNvPr id="470" name="テキスト ボックス 469"/>
        <xdr:cNvSpPr txBox="1"/>
      </xdr:nvSpPr>
      <xdr:spPr>
        <a:xfrm>
          <a:off x="9372111" y="1645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113038</xdr:rowOff>
    </xdr:from>
    <xdr:to>
      <xdr:col>45</xdr:col>
      <xdr:colOff>177800</xdr:colOff>
      <xdr:row>97</xdr:row>
      <xdr:rowOff>133338</xdr:rowOff>
    </xdr:to>
    <xdr:cxnSp macro="">
      <xdr:nvCxnSpPr>
        <xdr:cNvPr id="471" name="直線コネクタ 470"/>
        <xdr:cNvCxnSpPr/>
      </xdr:nvCxnSpPr>
      <xdr:spPr>
        <a:xfrm>
          <a:off x="7861300" y="16743688"/>
          <a:ext cx="889000" cy="2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35880</xdr:rowOff>
    </xdr:from>
    <xdr:to>
      <xdr:col>46</xdr:col>
      <xdr:colOff>38100</xdr:colOff>
      <xdr:row>97</xdr:row>
      <xdr:rowOff>137480</xdr:rowOff>
    </xdr:to>
    <xdr:sp macro="" textlink="">
      <xdr:nvSpPr>
        <xdr:cNvPr id="472" name="フローチャート: 判断 471"/>
        <xdr:cNvSpPr/>
      </xdr:nvSpPr>
      <xdr:spPr>
        <a:xfrm>
          <a:off x="8699500" y="1666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154007</xdr:rowOff>
    </xdr:from>
    <xdr:ext cx="534377" cy="259045"/>
    <xdr:sp macro="" textlink="">
      <xdr:nvSpPr>
        <xdr:cNvPr id="473" name="テキスト ボックス 472"/>
        <xdr:cNvSpPr txBox="1"/>
      </xdr:nvSpPr>
      <xdr:spPr>
        <a:xfrm>
          <a:off x="8483111" y="1644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103939</xdr:rowOff>
    </xdr:from>
    <xdr:to>
      <xdr:col>41</xdr:col>
      <xdr:colOff>50800</xdr:colOff>
      <xdr:row>97</xdr:row>
      <xdr:rowOff>113038</xdr:rowOff>
    </xdr:to>
    <xdr:cxnSp macro="">
      <xdr:nvCxnSpPr>
        <xdr:cNvPr id="474" name="直線コネクタ 473"/>
        <xdr:cNvCxnSpPr/>
      </xdr:nvCxnSpPr>
      <xdr:spPr>
        <a:xfrm>
          <a:off x="6972300" y="16734589"/>
          <a:ext cx="889000" cy="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44924</xdr:rowOff>
    </xdr:from>
    <xdr:to>
      <xdr:col>41</xdr:col>
      <xdr:colOff>101600</xdr:colOff>
      <xdr:row>97</xdr:row>
      <xdr:rowOff>146524</xdr:rowOff>
    </xdr:to>
    <xdr:sp macro="" textlink="">
      <xdr:nvSpPr>
        <xdr:cNvPr id="475" name="フローチャート: 判断 474"/>
        <xdr:cNvSpPr/>
      </xdr:nvSpPr>
      <xdr:spPr>
        <a:xfrm>
          <a:off x="7810500" y="166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163051</xdr:rowOff>
    </xdr:from>
    <xdr:ext cx="534377" cy="259045"/>
    <xdr:sp macro="" textlink="">
      <xdr:nvSpPr>
        <xdr:cNvPr id="476" name="テキスト ボックス 475"/>
        <xdr:cNvSpPr txBox="1"/>
      </xdr:nvSpPr>
      <xdr:spPr>
        <a:xfrm>
          <a:off x="7594111" y="1645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22552</xdr:rowOff>
    </xdr:from>
    <xdr:to>
      <xdr:col>36</xdr:col>
      <xdr:colOff>165100</xdr:colOff>
      <xdr:row>97</xdr:row>
      <xdr:rowOff>124152</xdr:rowOff>
    </xdr:to>
    <xdr:sp macro="" textlink="">
      <xdr:nvSpPr>
        <xdr:cNvPr id="477" name="フローチャート: 判断 476"/>
        <xdr:cNvSpPr/>
      </xdr:nvSpPr>
      <xdr:spPr>
        <a:xfrm>
          <a:off x="6921500" y="1665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140679</xdr:rowOff>
    </xdr:from>
    <xdr:ext cx="534377" cy="259045"/>
    <xdr:sp macro="" textlink="">
      <xdr:nvSpPr>
        <xdr:cNvPr id="478" name="テキスト ボックス 477"/>
        <xdr:cNvSpPr txBox="1"/>
      </xdr:nvSpPr>
      <xdr:spPr>
        <a:xfrm>
          <a:off x="6705111" y="1642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116309</xdr:rowOff>
    </xdr:from>
    <xdr:to>
      <xdr:col>55</xdr:col>
      <xdr:colOff>50800</xdr:colOff>
      <xdr:row>98</xdr:row>
      <xdr:rowOff>46459</xdr:rowOff>
    </xdr:to>
    <xdr:sp macro="" textlink="">
      <xdr:nvSpPr>
        <xdr:cNvPr id="484" name="楕円 483"/>
        <xdr:cNvSpPr/>
      </xdr:nvSpPr>
      <xdr:spPr>
        <a:xfrm>
          <a:off x="10426700" y="1674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31236</xdr:rowOff>
    </xdr:from>
    <xdr:ext cx="534377" cy="259045"/>
    <xdr:sp macro="" textlink="">
      <xdr:nvSpPr>
        <xdr:cNvPr id="485" name="土木費該当値テキスト"/>
        <xdr:cNvSpPr txBox="1"/>
      </xdr:nvSpPr>
      <xdr:spPr>
        <a:xfrm>
          <a:off x="10528300" y="1666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153998</xdr:rowOff>
    </xdr:from>
    <xdr:to>
      <xdr:col>50</xdr:col>
      <xdr:colOff>165100</xdr:colOff>
      <xdr:row>98</xdr:row>
      <xdr:rowOff>84148</xdr:rowOff>
    </xdr:to>
    <xdr:sp macro="" textlink="">
      <xdr:nvSpPr>
        <xdr:cNvPr id="486" name="楕円 485"/>
        <xdr:cNvSpPr/>
      </xdr:nvSpPr>
      <xdr:spPr>
        <a:xfrm>
          <a:off x="9588500" y="1678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75275</xdr:rowOff>
    </xdr:from>
    <xdr:ext cx="534377" cy="259045"/>
    <xdr:sp macro="" textlink="">
      <xdr:nvSpPr>
        <xdr:cNvPr id="487" name="テキスト ボックス 486"/>
        <xdr:cNvSpPr txBox="1"/>
      </xdr:nvSpPr>
      <xdr:spPr>
        <a:xfrm>
          <a:off x="9372111" y="1687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82538</xdr:rowOff>
    </xdr:from>
    <xdr:to>
      <xdr:col>46</xdr:col>
      <xdr:colOff>38100</xdr:colOff>
      <xdr:row>98</xdr:row>
      <xdr:rowOff>12688</xdr:rowOff>
    </xdr:to>
    <xdr:sp macro="" textlink="">
      <xdr:nvSpPr>
        <xdr:cNvPr id="488" name="楕円 487"/>
        <xdr:cNvSpPr/>
      </xdr:nvSpPr>
      <xdr:spPr>
        <a:xfrm>
          <a:off x="8699500" y="1671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3815</xdr:rowOff>
    </xdr:from>
    <xdr:ext cx="534377" cy="259045"/>
    <xdr:sp macro="" textlink="">
      <xdr:nvSpPr>
        <xdr:cNvPr id="489" name="テキスト ボックス 488"/>
        <xdr:cNvSpPr txBox="1"/>
      </xdr:nvSpPr>
      <xdr:spPr>
        <a:xfrm>
          <a:off x="8483111" y="1680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62238</xdr:rowOff>
    </xdr:from>
    <xdr:to>
      <xdr:col>41</xdr:col>
      <xdr:colOff>101600</xdr:colOff>
      <xdr:row>97</xdr:row>
      <xdr:rowOff>163838</xdr:rowOff>
    </xdr:to>
    <xdr:sp macro="" textlink="">
      <xdr:nvSpPr>
        <xdr:cNvPr id="490" name="楕円 489"/>
        <xdr:cNvSpPr/>
      </xdr:nvSpPr>
      <xdr:spPr>
        <a:xfrm>
          <a:off x="7810500" y="1669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154965</xdr:rowOff>
    </xdr:from>
    <xdr:ext cx="534377" cy="259045"/>
    <xdr:sp macro="" textlink="">
      <xdr:nvSpPr>
        <xdr:cNvPr id="491" name="テキスト ボックス 490"/>
        <xdr:cNvSpPr txBox="1"/>
      </xdr:nvSpPr>
      <xdr:spPr>
        <a:xfrm>
          <a:off x="7594111" y="1678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53139</xdr:rowOff>
    </xdr:from>
    <xdr:to>
      <xdr:col>36</xdr:col>
      <xdr:colOff>165100</xdr:colOff>
      <xdr:row>97</xdr:row>
      <xdr:rowOff>154739</xdr:rowOff>
    </xdr:to>
    <xdr:sp macro="" textlink="">
      <xdr:nvSpPr>
        <xdr:cNvPr id="492" name="楕円 491"/>
        <xdr:cNvSpPr/>
      </xdr:nvSpPr>
      <xdr:spPr>
        <a:xfrm>
          <a:off x="6921500" y="1668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145866</xdr:rowOff>
    </xdr:from>
    <xdr:ext cx="534377" cy="259045"/>
    <xdr:sp macro="" textlink="">
      <xdr:nvSpPr>
        <xdr:cNvPr id="493" name="テキスト ボックス 492"/>
        <xdr:cNvSpPr txBox="1"/>
      </xdr:nvSpPr>
      <xdr:spPr>
        <a:xfrm>
          <a:off x="6705111" y="1677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15570</xdr:rowOff>
    </xdr:from>
    <xdr:to>
      <xdr:col>85</xdr:col>
      <xdr:colOff>126364</xdr:colOff>
      <xdr:row>39</xdr:row>
      <xdr:rowOff>2540</xdr:rowOff>
    </xdr:to>
    <xdr:cxnSp macro="">
      <xdr:nvCxnSpPr>
        <xdr:cNvPr id="516" name="直線コネクタ 515"/>
        <xdr:cNvCxnSpPr/>
      </xdr:nvCxnSpPr>
      <xdr:spPr>
        <a:xfrm flipV="1">
          <a:off x="16317595" y="5330520"/>
          <a:ext cx="1269" cy="13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6367</xdr:rowOff>
    </xdr:from>
    <xdr:ext cx="469744" cy="259045"/>
    <xdr:sp macro="" textlink="">
      <xdr:nvSpPr>
        <xdr:cNvPr id="517" name="消防費最小値テキスト"/>
        <xdr:cNvSpPr txBox="1"/>
      </xdr:nvSpPr>
      <xdr:spPr>
        <a:xfrm>
          <a:off x="163703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2540</xdr:rowOff>
    </xdr:from>
    <xdr:to>
      <xdr:col>86</xdr:col>
      <xdr:colOff>25400</xdr:colOff>
      <xdr:row>39</xdr:row>
      <xdr:rowOff>2540</xdr:rowOff>
    </xdr:to>
    <xdr:cxnSp macro="">
      <xdr:nvCxnSpPr>
        <xdr:cNvPr id="518" name="直線コネクタ 517"/>
        <xdr:cNvCxnSpPr/>
      </xdr:nvCxnSpPr>
      <xdr:spPr>
        <a:xfrm>
          <a:off x="16230600" y="6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133697</xdr:rowOff>
    </xdr:from>
    <xdr:ext cx="534377" cy="259045"/>
    <xdr:sp macro="" textlink="">
      <xdr:nvSpPr>
        <xdr:cNvPr id="519" name="消防費最大値テキスト"/>
        <xdr:cNvSpPr txBox="1"/>
      </xdr:nvSpPr>
      <xdr:spPr>
        <a:xfrm>
          <a:off x="16370300" y="51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15570</xdr:rowOff>
    </xdr:from>
    <xdr:to>
      <xdr:col>86</xdr:col>
      <xdr:colOff>25400</xdr:colOff>
      <xdr:row>31</xdr:row>
      <xdr:rowOff>15570</xdr:rowOff>
    </xdr:to>
    <xdr:cxnSp macro="">
      <xdr:nvCxnSpPr>
        <xdr:cNvPr id="520" name="直線コネクタ 519"/>
        <xdr:cNvCxnSpPr/>
      </xdr:nvCxnSpPr>
      <xdr:spPr>
        <a:xfrm>
          <a:off x="16230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148844</xdr:rowOff>
    </xdr:from>
    <xdr:to>
      <xdr:col>85</xdr:col>
      <xdr:colOff>127000</xdr:colOff>
      <xdr:row>37</xdr:row>
      <xdr:rowOff>7752</xdr:rowOff>
    </xdr:to>
    <xdr:cxnSp macro="">
      <xdr:nvCxnSpPr>
        <xdr:cNvPr id="521" name="直線コネクタ 520"/>
        <xdr:cNvCxnSpPr/>
      </xdr:nvCxnSpPr>
      <xdr:spPr>
        <a:xfrm>
          <a:off x="15481300" y="6321044"/>
          <a:ext cx="838200" cy="3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14338</xdr:rowOff>
    </xdr:from>
    <xdr:ext cx="534377" cy="259045"/>
    <xdr:sp macro="" textlink="">
      <xdr:nvSpPr>
        <xdr:cNvPr id="522" name="消防費平均値テキスト"/>
        <xdr:cNvSpPr txBox="1"/>
      </xdr:nvSpPr>
      <xdr:spPr>
        <a:xfrm>
          <a:off x="16370300" y="6357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35911</xdr:rowOff>
    </xdr:from>
    <xdr:to>
      <xdr:col>85</xdr:col>
      <xdr:colOff>177800</xdr:colOff>
      <xdr:row>37</xdr:row>
      <xdr:rowOff>137511</xdr:rowOff>
    </xdr:to>
    <xdr:sp macro="" textlink="">
      <xdr:nvSpPr>
        <xdr:cNvPr id="523" name="フローチャート: 判断 522"/>
        <xdr:cNvSpPr/>
      </xdr:nvSpPr>
      <xdr:spPr>
        <a:xfrm>
          <a:off x="162687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148844</xdr:rowOff>
    </xdr:from>
    <xdr:to>
      <xdr:col>81</xdr:col>
      <xdr:colOff>50800</xdr:colOff>
      <xdr:row>37</xdr:row>
      <xdr:rowOff>91282</xdr:rowOff>
    </xdr:to>
    <xdr:cxnSp macro="">
      <xdr:nvCxnSpPr>
        <xdr:cNvPr id="524" name="直線コネクタ 523"/>
        <xdr:cNvCxnSpPr/>
      </xdr:nvCxnSpPr>
      <xdr:spPr>
        <a:xfrm flipV="1">
          <a:off x="14592300" y="6321044"/>
          <a:ext cx="889000" cy="11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62382</xdr:rowOff>
    </xdr:from>
    <xdr:to>
      <xdr:col>81</xdr:col>
      <xdr:colOff>101600</xdr:colOff>
      <xdr:row>37</xdr:row>
      <xdr:rowOff>163982</xdr:rowOff>
    </xdr:to>
    <xdr:sp macro="" textlink="">
      <xdr:nvSpPr>
        <xdr:cNvPr id="525" name="フローチャート: 判断 524"/>
        <xdr:cNvSpPr/>
      </xdr:nvSpPr>
      <xdr:spPr>
        <a:xfrm>
          <a:off x="15430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155109</xdr:rowOff>
    </xdr:from>
    <xdr:ext cx="534377" cy="259045"/>
    <xdr:sp macro="" textlink="">
      <xdr:nvSpPr>
        <xdr:cNvPr id="526" name="テキスト ボックス 525"/>
        <xdr:cNvSpPr txBox="1"/>
      </xdr:nvSpPr>
      <xdr:spPr>
        <a:xfrm>
          <a:off x="15214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91282</xdr:rowOff>
    </xdr:from>
    <xdr:to>
      <xdr:col>76</xdr:col>
      <xdr:colOff>114300</xdr:colOff>
      <xdr:row>37</xdr:row>
      <xdr:rowOff>106096</xdr:rowOff>
    </xdr:to>
    <xdr:cxnSp macro="">
      <xdr:nvCxnSpPr>
        <xdr:cNvPr id="527" name="直線コネクタ 526"/>
        <xdr:cNvCxnSpPr/>
      </xdr:nvCxnSpPr>
      <xdr:spPr>
        <a:xfrm flipV="1">
          <a:off x="13703300" y="6434932"/>
          <a:ext cx="889000" cy="1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43546</xdr:rowOff>
    </xdr:from>
    <xdr:to>
      <xdr:col>76</xdr:col>
      <xdr:colOff>165100</xdr:colOff>
      <xdr:row>37</xdr:row>
      <xdr:rowOff>145146</xdr:rowOff>
    </xdr:to>
    <xdr:sp macro="" textlink="">
      <xdr:nvSpPr>
        <xdr:cNvPr id="528" name="フローチャート: 判断 527"/>
        <xdr:cNvSpPr/>
      </xdr:nvSpPr>
      <xdr:spPr>
        <a:xfrm>
          <a:off x="14541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136272</xdr:rowOff>
    </xdr:from>
    <xdr:ext cx="534377" cy="259045"/>
    <xdr:sp macro="" textlink="">
      <xdr:nvSpPr>
        <xdr:cNvPr id="529" name="テキスト ボックス 528"/>
        <xdr:cNvSpPr txBox="1"/>
      </xdr:nvSpPr>
      <xdr:spPr>
        <a:xfrm>
          <a:off x="14325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4826</xdr:rowOff>
    </xdr:from>
    <xdr:to>
      <xdr:col>71</xdr:col>
      <xdr:colOff>177800</xdr:colOff>
      <xdr:row>37</xdr:row>
      <xdr:rowOff>106096</xdr:rowOff>
    </xdr:to>
    <xdr:cxnSp macro="">
      <xdr:nvCxnSpPr>
        <xdr:cNvPr id="530" name="直線コネクタ 529"/>
        <xdr:cNvCxnSpPr/>
      </xdr:nvCxnSpPr>
      <xdr:spPr>
        <a:xfrm>
          <a:off x="12814300" y="6348476"/>
          <a:ext cx="889000" cy="10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55525</xdr:rowOff>
    </xdr:from>
    <xdr:to>
      <xdr:col>72</xdr:col>
      <xdr:colOff>38100</xdr:colOff>
      <xdr:row>37</xdr:row>
      <xdr:rowOff>157125</xdr:rowOff>
    </xdr:to>
    <xdr:sp macro="" textlink="">
      <xdr:nvSpPr>
        <xdr:cNvPr id="531" name="フローチャート: 判断 530"/>
        <xdr:cNvSpPr/>
      </xdr:nvSpPr>
      <xdr:spPr>
        <a:xfrm>
          <a:off x="13652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148252</xdr:rowOff>
    </xdr:from>
    <xdr:ext cx="534377" cy="259045"/>
    <xdr:sp macro="" textlink="">
      <xdr:nvSpPr>
        <xdr:cNvPr id="532" name="テキスト ボックス 531"/>
        <xdr:cNvSpPr txBox="1"/>
      </xdr:nvSpPr>
      <xdr:spPr>
        <a:xfrm>
          <a:off x="13436111" y="649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80487</xdr:rowOff>
    </xdr:from>
    <xdr:to>
      <xdr:col>67</xdr:col>
      <xdr:colOff>101600</xdr:colOff>
      <xdr:row>38</xdr:row>
      <xdr:rowOff>10637</xdr:rowOff>
    </xdr:to>
    <xdr:sp macro="" textlink="">
      <xdr:nvSpPr>
        <xdr:cNvPr id="533" name="フローチャート: 判断 532"/>
        <xdr:cNvSpPr/>
      </xdr:nvSpPr>
      <xdr:spPr>
        <a:xfrm>
          <a:off x="12763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1764</xdr:rowOff>
    </xdr:from>
    <xdr:ext cx="534377" cy="259045"/>
    <xdr:sp macro="" textlink="">
      <xdr:nvSpPr>
        <xdr:cNvPr id="534" name="テキスト ボックス 533"/>
        <xdr:cNvSpPr txBox="1"/>
      </xdr:nvSpPr>
      <xdr:spPr>
        <a:xfrm>
          <a:off x="12547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128402</xdr:rowOff>
    </xdr:from>
    <xdr:to>
      <xdr:col>85</xdr:col>
      <xdr:colOff>177800</xdr:colOff>
      <xdr:row>37</xdr:row>
      <xdr:rowOff>58552</xdr:rowOff>
    </xdr:to>
    <xdr:sp macro="" textlink="">
      <xdr:nvSpPr>
        <xdr:cNvPr id="540" name="楕円 539"/>
        <xdr:cNvSpPr/>
      </xdr:nvSpPr>
      <xdr:spPr>
        <a:xfrm>
          <a:off x="16268700" y="630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151279</xdr:rowOff>
    </xdr:from>
    <xdr:ext cx="534377" cy="259045"/>
    <xdr:sp macro="" textlink="">
      <xdr:nvSpPr>
        <xdr:cNvPr id="541" name="消防費該当値テキスト"/>
        <xdr:cNvSpPr txBox="1"/>
      </xdr:nvSpPr>
      <xdr:spPr>
        <a:xfrm>
          <a:off x="16370300" y="615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98044</xdr:rowOff>
    </xdr:from>
    <xdr:to>
      <xdr:col>81</xdr:col>
      <xdr:colOff>101600</xdr:colOff>
      <xdr:row>37</xdr:row>
      <xdr:rowOff>28194</xdr:rowOff>
    </xdr:to>
    <xdr:sp macro="" textlink="">
      <xdr:nvSpPr>
        <xdr:cNvPr id="542" name="楕円 541"/>
        <xdr:cNvSpPr/>
      </xdr:nvSpPr>
      <xdr:spPr>
        <a:xfrm>
          <a:off x="15430500" y="627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44721</xdr:rowOff>
    </xdr:from>
    <xdr:ext cx="534377" cy="259045"/>
    <xdr:sp macro="" textlink="">
      <xdr:nvSpPr>
        <xdr:cNvPr id="543" name="テキスト ボックス 542"/>
        <xdr:cNvSpPr txBox="1"/>
      </xdr:nvSpPr>
      <xdr:spPr>
        <a:xfrm>
          <a:off x="15214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40482</xdr:rowOff>
    </xdr:from>
    <xdr:to>
      <xdr:col>76</xdr:col>
      <xdr:colOff>165100</xdr:colOff>
      <xdr:row>37</xdr:row>
      <xdr:rowOff>142082</xdr:rowOff>
    </xdr:to>
    <xdr:sp macro="" textlink="">
      <xdr:nvSpPr>
        <xdr:cNvPr id="544" name="楕円 543"/>
        <xdr:cNvSpPr/>
      </xdr:nvSpPr>
      <xdr:spPr>
        <a:xfrm>
          <a:off x="14541500" y="638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158609</xdr:rowOff>
    </xdr:from>
    <xdr:ext cx="534377" cy="259045"/>
    <xdr:sp macro="" textlink="">
      <xdr:nvSpPr>
        <xdr:cNvPr id="545" name="テキスト ボックス 544"/>
        <xdr:cNvSpPr txBox="1"/>
      </xdr:nvSpPr>
      <xdr:spPr>
        <a:xfrm>
          <a:off x="14325111" y="615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55296</xdr:rowOff>
    </xdr:from>
    <xdr:to>
      <xdr:col>72</xdr:col>
      <xdr:colOff>38100</xdr:colOff>
      <xdr:row>37</xdr:row>
      <xdr:rowOff>156896</xdr:rowOff>
    </xdr:to>
    <xdr:sp macro="" textlink="">
      <xdr:nvSpPr>
        <xdr:cNvPr id="546" name="楕円 545"/>
        <xdr:cNvSpPr/>
      </xdr:nvSpPr>
      <xdr:spPr>
        <a:xfrm>
          <a:off x="13652500" y="639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1973</xdr:rowOff>
    </xdr:from>
    <xdr:ext cx="534377" cy="259045"/>
    <xdr:sp macro="" textlink="">
      <xdr:nvSpPr>
        <xdr:cNvPr id="547" name="テキスト ボックス 546"/>
        <xdr:cNvSpPr txBox="1"/>
      </xdr:nvSpPr>
      <xdr:spPr>
        <a:xfrm>
          <a:off x="13436111" y="617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125476</xdr:rowOff>
    </xdr:from>
    <xdr:to>
      <xdr:col>67</xdr:col>
      <xdr:colOff>101600</xdr:colOff>
      <xdr:row>37</xdr:row>
      <xdr:rowOff>55626</xdr:rowOff>
    </xdr:to>
    <xdr:sp macro="" textlink="">
      <xdr:nvSpPr>
        <xdr:cNvPr id="548" name="楕円 547"/>
        <xdr:cNvSpPr/>
      </xdr:nvSpPr>
      <xdr:spPr>
        <a:xfrm>
          <a:off x="12763500" y="629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72153</xdr:rowOff>
    </xdr:from>
    <xdr:ext cx="534377" cy="259045"/>
    <xdr:sp macro="" textlink="">
      <xdr:nvSpPr>
        <xdr:cNvPr id="549" name="テキスト ボックス 548"/>
        <xdr:cNvSpPr txBox="1"/>
      </xdr:nvSpPr>
      <xdr:spPr>
        <a:xfrm>
          <a:off x="12547111" y="607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50736</xdr:rowOff>
    </xdr:from>
    <xdr:to>
      <xdr:col>85</xdr:col>
      <xdr:colOff>126364</xdr:colOff>
      <xdr:row>58</xdr:row>
      <xdr:rowOff>126974</xdr:rowOff>
    </xdr:to>
    <xdr:cxnSp macro="">
      <xdr:nvCxnSpPr>
        <xdr:cNvPr id="574" name="直線コネクタ 573"/>
        <xdr:cNvCxnSpPr/>
      </xdr:nvCxnSpPr>
      <xdr:spPr>
        <a:xfrm flipV="1">
          <a:off x="16317595" y="8623236"/>
          <a:ext cx="1269" cy="144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130801</xdr:rowOff>
    </xdr:from>
    <xdr:ext cx="534377" cy="259045"/>
    <xdr:sp macro="" textlink="">
      <xdr:nvSpPr>
        <xdr:cNvPr id="575" name="教育費最小値テキスト"/>
        <xdr:cNvSpPr txBox="1"/>
      </xdr:nvSpPr>
      <xdr:spPr>
        <a:xfrm>
          <a:off x="16370300" y="100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126974</xdr:rowOff>
    </xdr:from>
    <xdr:to>
      <xdr:col>86</xdr:col>
      <xdr:colOff>25400</xdr:colOff>
      <xdr:row>58</xdr:row>
      <xdr:rowOff>126974</xdr:rowOff>
    </xdr:to>
    <xdr:cxnSp macro="">
      <xdr:nvCxnSpPr>
        <xdr:cNvPr id="576" name="直線コネクタ 575"/>
        <xdr:cNvCxnSpPr/>
      </xdr:nvCxnSpPr>
      <xdr:spPr>
        <a:xfrm>
          <a:off x="16230600" y="1007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168863</xdr:rowOff>
    </xdr:from>
    <xdr:ext cx="599010" cy="259045"/>
    <xdr:sp macro="" textlink="">
      <xdr:nvSpPr>
        <xdr:cNvPr id="577" name="教育費最大値テキスト"/>
        <xdr:cNvSpPr txBox="1"/>
      </xdr:nvSpPr>
      <xdr:spPr>
        <a:xfrm>
          <a:off x="16370300" y="83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100,670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50736</xdr:rowOff>
    </xdr:from>
    <xdr:to>
      <xdr:col>86</xdr:col>
      <xdr:colOff>25400</xdr:colOff>
      <xdr:row>50</xdr:row>
      <xdr:rowOff>50736</xdr:rowOff>
    </xdr:to>
    <xdr:cxnSp macro="">
      <xdr:nvCxnSpPr>
        <xdr:cNvPr id="578" name="直線コネクタ 577"/>
        <xdr:cNvCxnSpPr/>
      </xdr:nvCxnSpPr>
      <xdr:spPr>
        <a:xfrm>
          <a:off x="16230600" y="862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52680</xdr:rowOff>
    </xdr:from>
    <xdr:to>
      <xdr:col>85</xdr:col>
      <xdr:colOff>127000</xdr:colOff>
      <xdr:row>57</xdr:row>
      <xdr:rowOff>66834</xdr:rowOff>
    </xdr:to>
    <xdr:cxnSp macro="">
      <xdr:nvCxnSpPr>
        <xdr:cNvPr id="579" name="直線コネクタ 578"/>
        <xdr:cNvCxnSpPr/>
      </xdr:nvCxnSpPr>
      <xdr:spPr>
        <a:xfrm flipV="1">
          <a:off x="15481300" y="9653880"/>
          <a:ext cx="838200" cy="18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24661</xdr:rowOff>
    </xdr:from>
    <xdr:ext cx="534377" cy="259045"/>
    <xdr:sp macro="" textlink="">
      <xdr:nvSpPr>
        <xdr:cNvPr id="580" name="教育費平均値テキスト"/>
        <xdr:cNvSpPr txBox="1"/>
      </xdr:nvSpPr>
      <xdr:spPr>
        <a:xfrm>
          <a:off x="16370300" y="9454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1784</xdr:rowOff>
    </xdr:from>
    <xdr:to>
      <xdr:col>85</xdr:col>
      <xdr:colOff>177800</xdr:colOff>
      <xdr:row>56</xdr:row>
      <xdr:rowOff>103384</xdr:rowOff>
    </xdr:to>
    <xdr:sp macro="" textlink="">
      <xdr:nvSpPr>
        <xdr:cNvPr id="581" name="フローチャート: 判断 580"/>
        <xdr:cNvSpPr/>
      </xdr:nvSpPr>
      <xdr:spPr>
        <a:xfrm>
          <a:off x="162687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3587</xdr:rowOff>
    </xdr:from>
    <xdr:to>
      <xdr:col>81</xdr:col>
      <xdr:colOff>50800</xdr:colOff>
      <xdr:row>57</xdr:row>
      <xdr:rowOff>66834</xdr:rowOff>
    </xdr:to>
    <xdr:cxnSp macro="">
      <xdr:nvCxnSpPr>
        <xdr:cNvPr id="582" name="直線コネクタ 581"/>
        <xdr:cNvCxnSpPr/>
      </xdr:nvCxnSpPr>
      <xdr:spPr>
        <a:xfrm>
          <a:off x="14592300" y="9433337"/>
          <a:ext cx="889000" cy="40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59677</xdr:rowOff>
    </xdr:from>
    <xdr:to>
      <xdr:col>81</xdr:col>
      <xdr:colOff>101600</xdr:colOff>
      <xdr:row>56</xdr:row>
      <xdr:rowOff>161277</xdr:rowOff>
    </xdr:to>
    <xdr:sp macro="" textlink="">
      <xdr:nvSpPr>
        <xdr:cNvPr id="583" name="フローチャート: 判断 582"/>
        <xdr:cNvSpPr/>
      </xdr:nvSpPr>
      <xdr:spPr>
        <a:xfrm>
          <a:off x="15430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6354</xdr:rowOff>
    </xdr:from>
    <xdr:ext cx="534377" cy="259045"/>
    <xdr:sp macro="" textlink="">
      <xdr:nvSpPr>
        <xdr:cNvPr id="584" name="テキスト ボックス 583"/>
        <xdr:cNvSpPr txBox="1"/>
      </xdr:nvSpPr>
      <xdr:spPr>
        <a:xfrm>
          <a:off x="15214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3587</xdr:rowOff>
    </xdr:from>
    <xdr:to>
      <xdr:col>76</xdr:col>
      <xdr:colOff>114300</xdr:colOff>
      <xdr:row>57</xdr:row>
      <xdr:rowOff>74682</xdr:rowOff>
    </xdr:to>
    <xdr:cxnSp macro="">
      <xdr:nvCxnSpPr>
        <xdr:cNvPr id="585" name="直線コネクタ 584"/>
        <xdr:cNvCxnSpPr/>
      </xdr:nvCxnSpPr>
      <xdr:spPr>
        <a:xfrm flipV="1">
          <a:off x="13703300" y="9433337"/>
          <a:ext cx="889000" cy="41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79890</xdr:rowOff>
    </xdr:from>
    <xdr:to>
      <xdr:col>76</xdr:col>
      <xdr:colOff>165100</xdr:colOff>
      <xdr:row>57</xdr:row>
      <xdr:rowOff>10040</xdr:rowOff>
    </xdr:to>
    <xdr:sp macro="" textlink="">
      <xdr:nvSpPr>
        <xdr:cNvPr id="586" name="フローチャート: 判断 585"/>
        <xdr:cNvSpPr/>
      </xdr:nvSpPr>
      <xdr:spPr>
        <a:xfrm>
          <a:off x="14541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1167</xdr:rowOff>
    </xdr:from>
    <xdr:ext cx="534377" cy="259045"/>
    <xdr:sp macro="" textlink="">
      <xdr:nvSpPr>
        <xdr:cNvPr id="587" name="テキスト ボックス 586"/>
        <xdr:cNvSpPr txBox="1"/>
      </xdr:nvSpPr>
      <xdr:spPr>
        <a:xfrm>
          <a:off x="14325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110325</xdr:rowOff>
    </xdr:from>
    <xdr:to>
      <xdr:col>71</xdr:col>
      <xdr:colOff>177800</xdr:colOff>
      <xdr:row>57</xdr:row>
      <xdr:rowOff>74682</xdr:rowOff>
    </xdr:to>
    <xdr:cxnSp macro="">
      <xdr:nvCxnSpPr>
        <xdr:cNvPr id="588" name="直線コネクタ 587"/>
        <xdr:cNvCxnSpPr/>
      </xdr:nvCxnSpPr>
      <xdr:spPr>
        <a:xfrm>
          <a:off x="12814300" y="9711525"/>
          <a:ext cx="889000" cy="13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109703</xdr:rowOff>
    </xdr:from>
    <xdr:to>
      <xdr:col>72</xdr:col>
      <xdr:colOff>38100</xdr:colOff>
      <xdr:row>57</xdr:row>
      <xdr:rowOff>39853</xdr:rowOff>
    </xdr:to>
    <xdr:sp macro="" textlink="">
      <xdr:nvSpPr>
        <xdr:cNvPr id="589" name="フローチャート: 判断 588"/>
        <xdr:cNvSpPr/>
      </xdr:nvSpPr>
      <xdr:spPr>
        <a:xfrm>
          <a:off x="13652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56380</xdr:rowOff>
    </xdr:from>
    <xdr:ext cx="534377" cy="259045"/>
    <xdr:sp macro="" textlink="">
      <xdr:nvSpPr>
        <xdr:cNvPr id="590" name="テキスト ボックス 589"/>
        <xdr:cNvSpPr txBox="1"/>
      </xdr:nvSpPr>
      <xdr:spPr>
        <a:xfrm>
          <a:off x="13436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90748</xdr:rowOff>
    </xdr:from>
    <xdr:to>
      <xdr:col>67</xdr:col>
      <xdr:colOff>101600</xdr:colOff>
      <xdr:row>57</xdr:row>
      <xdr:rowOff>20898</xdr:rowOff>
    </xdr:to>
    <xdr:sp macro="" textlink="">
      <xdr:nvSpPr>
        <xdr:cNvPr id="591" name="フローチャート: 判断 590"/>
        <xdr:cNvSpPr/>
      </xdr:nvSpPr>
      <xdr:spPr>
        <a:xfrm>
          <a:off x="12763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12025</xdr:rowOff>
    </xdr:from>
    <xdr:ext cx="534377" cy="259045"/>
    <xdr:sp macro="" textlink="">
      <xdr:nvSpPr>
        <xdr:cNvPr id="592" name="テキスト ボックス 591"/>
        <xdr:cNvSpPr txBox="1"/>
      </xdr:nvSpPr>
      <xdr:spPr>
        <a:xfrm>
          <a:off x="12547111" y="978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1880</xdr:rowOff>
    </xdr:from>
    <xdr:to>
      <xdr:col>85</xdr:col>
      <xdr:colOff>177800</xdr:colOff>
      <xdr:row>56</xdr:row>
      <xdr:rowOff>103480</xdr:rowOff>
    </xdr:to>
    <xdr:sp macro="" textlink="">
      <xdr:nvSpPr>
        <xdr:cNvPr id="598" name="楕円 597"/>
        <xdr:cNvSpPr/>
      </xdr:nvSpPr>
      <xdr:spPr>
        <a:xfrm>
          <a:off x="16268700" y="96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151757</xdr:rowOff>
    </xdr:from>
    <xdr:ext cx="534377" cy="259045"/>
    <xdr:sp macro="" textlink="">
      <xdr:nvSpPr>
        <xdr:cNvPr id="599" name="教育費該当値テキスト"/>
        <xdr:cNvSpPr txBox="1"/>
      </xdr:nvSpPr>
      <xdr:spPr>
        <a:xfrm>
          <a:off x="16370300" y="958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16034</xdr:rowOff>
    </xdr:from>
    <xdr:to>
      <xdr:col>81</xdr:col>
      <xdr:colOff>101600</xdr:colOff>
      <xdr:row>57</xdr:row>
      <xdr:rowOff>117634</xdr:rowOff>
    </xdr:to>
    <xdr:sp macro="" textlink="">
      <xdr:nvSpPr>
        <xdr:cNvPr id="600" name="楕円 599"/>
        <xdr:cNvSpPr/>
      </xdr:nvSpPr>
      <xdr:spPr>
        <a:xfrm>
          <a:off x="15430500" y="978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108761</xdr:rowOff>
    </xdr:from>
    <xdr:ext cx="534377" cy="259045"/>
    <xdr:sp macro="" textlink="">
      <xdr:nvSpPr>
        <xdr:cNvPr id="601" name="テキスト ボックス 600"/>
        <xdr:cNvSpPr txBox="1"/>
      </xdr:nvSpPr>
      <xdr:spPr>
        <a:xfrm>
          <a:off x="15214111" y="988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124237</xdr:rowOff>
    </xdr:from>
    <xdr:to>
      <xdr:col>76</xdr:col>
      <xdr:colOff>165100</xdr:colOff>
      <xdr:row>55</xdr:row>
      <xdr:rowOff>54387</xdr:rowOff>
    </xdr:to>
    <xdr:sp macro="" textlink="">
      <xdr:nvSpPr>
        <xdr:cNvPr id="602" name="楕円 601"/>
        <xdr:cNvSpPr/>
      </xdr:nvSpPr>
      <xdr:spPr>
        <a:xfrm>
          <a:off x="14541500" y="938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70914</xdr:rowOff>
    </xdr:from>
    <xdr:ext cx="534377" cy="259045"/>
    <xdr:sp macro="" textlink="">
      <xdr:nvSpPr>
        <xdr:cNvPr id="603" name="テキスト ボックス 602"/>
        <xdr:cNvSpPr txBox="1"/>
      </xdr:nvSpPr>
      <xdr:spPr>
        <a:xfrm>
          <a:off x="14325111" y="915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23882</xdr:rowOff>
    </xdr:from>
    <xdr:to>
      <xdr:col>72</xdr:col>
      <xdr:colOff>38100</xdr:colOff>
      <xdr:row>57</xdr:row>
      <xdr:rowOff>125482</xdr:rowOff>
    </xdr:to>
    <xdr:sp macro="" textlink="">
      <xdr:nvSpPr>
        <xdr:cNvPr id="604" name="楕円 603"/>
        <xdr:cNvSpPr/>
      </xdr:nvSpPr>
      <xdr:spPr>
        <a:xfrm>
          <a:off x="13652500" y="97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116609</xdr:rowOff>
    </xdr:from>
    <xdr:ext cx="534377" cy="259045"/>
    <xdr:sp macro="" textlink="">
      <xdr:nvSpPr>
        <xdr:cNvPr id="605" name="テキスト ボックス 604"/>
        <xdr:cNvSpPr txBox="1"/>
      </xdr:nvSpPr>
      <xdr:spPr>
        <a:xfrm>
          <a:off x="13436111" y="988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59525</xdr:rowOff>
    </xdr:from>
    <xdr:to>
      <xdr:col>67</xdr:col>
      <xdr:colOff>101600</xdr:colOff>
      <xdr:row>56</xdr:row>
      <xdr:rowOff>161125</xdr:rowOff>
    </xdr:to>
    <xdr:sp macro="" textlink="">
      <xdr:nvSpPr>
        <xdr:cNvPr id="606" name="楕円 605"/>
        <xdr:cNvSpPr/>
      </xdr:nvSpPr>
      <xdr:spPr>
        <a:xfrm>
          <a:off x="12763500" y="966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6202</xdr:rowOff>
    </xdr:from>
    <xdr:ext cx="534377" cy="259045"/>
    <xdr:sp macro="" textlink="">
      <xdr:nvSpPr>
        <xdr:cNvPr id="607" name="テキスト ボックス 606"/>
        <xdr:cNvSpPr txBox="1"/>
      </xdr:nvSpPr>
      <xdr:spPr>
        <a:xfrm>
          <a:off x="12547111" y="943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126136</xdr:rowOff>
    </xdr:from>
    <xdr:to>
      <xdr:col>85</xdr:col>
      <xdr:colOff>126364</xdr:colOff>
      <xdr:row>79</xdr:row>
      <xdr:rowOff>44450</xdr:rowOff>
    </xdr:to>
    <xdr:cxnSp macro="">
      <xdr:nvCxnSpPr>
        <xdr:cNvPr id="631" name="直線コネクタ 630"/>
        <xdr:cNvCxnSpPr/>
      </xdr:nvCxnSpPr>
      <xdr:spPr>
        <a:xfrm flipV="1">
          <a:off x="16317595" y="12299086"/>
          <a:ext cx="1269" cy="12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72813</xdr:rowOff>
    </xdr:from>
    <xdr:ext cx="534377" cy="259045"/>
    <xdr:sp macro="" textlink="">
      <xdr:nvSpPr>
        <xdr:cNvPr id="634" name="災害復旧費最大値テキスト"/>
        <xdr:cNvSpPr txBox="1"/>
      </xdr:nvSpPr>
      <xdr:spPr>
        <a:xfrm>
          <a:off x="16370300" y="1207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126136</xdr:rowOff>
    </xdr:from>
    <xdr:to>
      <xdr:col>86</xdr:col>
      <xdr:colOff>25400</xdr:colOff>
      <xdr:row>71</xdr:row>
      <xdr:rowOff>126136</xdr:rowOff>
    </xdr:to>
    <xdr:cxnSp macro="">
      <xdr:nvCxnSpPr>
        <xdr:cNvPr id="635" name="直線コネクタ 634"/>
        <xdr:cNvCxnSpPr/>
      </xdr:nvCxnSpPr>
      <xdr:spPr>
        <a:xfrm>
          <a:off x="16230600" y="1229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28524</xdr:rowOff>
    </xdr:from>
    <xdr:to>
      <xdr:col>85</xdr:col>
      <xdr:colOff>127000</xdr:colOff>
      <xdr:row>78</xdr:row>
      <xdr:rowOff>30505</xdr:rowOff>
    </xdr:to>
    <xdr:cxnSp macro="">
      <xdr:nvCxnSpPr>
        <xdr:cNvPr id="636" name="直線コネクタ 635"/>
        <xdr:cNvCxnSpPr/>
      </xdr:nvCxnSpPr>
      <xdr:spPr>
        <a:xfrm>
          <a:off x="15481300" y="13058724"/>
          <a:ext cx="838200" cy="34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45000</xdr:rowOff>
    </xdr:from>
    <xdr:ext cx="469744" cy="259045"/>
    <xdr:sp macro="" textlink="">
      <xdr:nvSpPr>
        <xdr:cNvPr id="637" name="災害復旧費平均値テキスト"/>
        <xdr:cNvSpPr txBox="1"/>
      </xdr:nvSpPr>
      <xdr:spPr>
        <a:xfrm>
          <a:off x="16370300" y="134181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66573</xdr:rowOff>
    </xdr:from>
    <xdr:to>
      <xdr:col>85</xdr:col>
      <xdr:colOff>177800</xdr:colOff>
      <xdr:row>78</xdr:row>
      <xdr:rowOff>168173</xdr:rowOff>
    </xdr:to>
    <xdr:sp macro="" textlink="">
      <xdr:nvSpPr>
        <xdr:cNvPr id="638" name="フローチャート: 判断 637"/>
        <xdr:cNvSpPr/>
      </xdr:nvSpPr>
      <xdr:spPr>
        <a:xfrm>
          <a:off x="16268700" y="1343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28524</xdr:rowOff>
    </xdr:from>
    <xdr:to>
      <xdr:col>81</xdr:col>
      <xdr:colOff>50800</xdr:colOff>
      <xdr:row>78</xdr:row>
      <xdr:rowOff>31648</xdr:rowOff>
    </xdr:to>
    <xdr:cxnSp macro="">
      <xdr:nvCxnSpPr>
        <xdr:cNvPr id="639" name="直線コネクタ 638"/>
        <xdr:cNvCxnSpPr/>
      </xdr:nvCxnSpPr>
      <xdr:spPr>
        <a:xfrm flipV="1">
          <a:off x="14592300" y="13058724"/>
          <a:ext cx="889000" cy="34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38303</xdr:rowOff>
    </xdr:from>
    <xdr:to>
      <xdr:col>81</xdr:col>
      <xdr:colOff>101600</xdr:colOff>
      <xdr:row>78</xdr:row>
      <xdr:rowOff>139903</xdr:rowOff>
    </xdr:to>
    <xdr:sp macro="" textlink="">
      <xdr:nvSpPr>
        <xdr:cNvPr id="640" name="フローチャート: 判断 639"/>
        <xdr:cNvSpPr/>
      </xdr:nvSpPr>
      <xdr:spPr>
        <a:xfrm>
          <a:off x="15430500" y="1341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131030</xdr:rowOff>
    </xdr:from>
    <xdr:ext cx="469744" cy="259045"/>
    <xdr:sp macro="" textlink="">
      <xdr:nvSpPr>
        <xdr:cNvPr id="641" name="テキスト ボックス 640"/>
        <xdr:cNvSpPr txBox="1"/>
      </xdr:nvSpPr>
      <xdr:spPr>
        <a:xfrm>
          <a:off x="15246428" y="13504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31648</xdr:rowOff>
    </xdr:from>
    <xdr:to>
      <xdr:col>76</xdr:col>
      <xdr:colOff>114300</xdr:colOff>
      <xdr:row>79</xdr:row>
      <xdr:rowOff>22961</xdr:rowOff>
    </xdr:to>
    <xdr:cxnSp macro="">
      <xdr:nvCxnSpPr>
        <xdr:cNvPr id="642" name="直線コネクタ 641"/>
        <xdr:cNvCxnSpPr/>
      </xdr:nvCxnSpPr>
      <xdr:spPr>
        <a:xfrm flipV="1">
          <a:off x="13703300" y="13404748"/>
          <a:ext cx="889000" cy="16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118618</xdr:rowOff>
    </xdr:from>
    <xdr:to>
      <xdr:col>76</xdr:col>
      <xdr:colOff>165100</xdr:colOff>
      <xdr:row>79</xdr:row>
      <xdr:rowOff>48768</xdr:rowOff>
    </xdr:to>
    <xdr:sp macro="" textlink="">
      <xdr:nvSpPr>
        <xdr:cNvPr id="643" name="フローチャート: 判断 642"/>
        <xdr:cNvSpPr/>
      </xdr:nvSpPr>
      <xdr:spPr>
        <a:xfrm>
          <a:off x="14541500" y="1349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39895</xdr:rowOff>
    </xdr:from>
    <xdr:ext cx="378565" cy="259045"/>
    <xdr:sp macro="" textlink="">
      <xdr:nvSpPr>
        <xdr:cNvPr id="644" name="テキスト ボックス 643"/>
        <xdr:cNvSpPr txBox="1"/>
      </xdr:nvSpPr>
      <xdr:spPr>
        <a:xfrm>
          <a:off x="14403017" y="13584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139472</xdr:rowOff>
    </xdr:from>
    <xdr:to>
      <xdr:col>71</xdr:col>
      <xdr:colOff>177800</xdr:colOff>
      <xdr:row>79</xdr:row>
      <xdr:rowOff>22961</xdr:rowOff>
    </xdr:to>
    <xdr:cxnSp macro="">
      <xdr:nvCxnSpPr>
        <xdr:cNvPr id="645" name="直線コネクタ 644"/>
        <xdr:cNvCxnSpPr/>
      </xdr:nvCxnSpPr>
      <xdr:spPr>
        <a:xfrm>
          <a:off x="12814300" y="13512572"/>
          <a:ext cx="889000" cy="5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132714</xdr:rowOff>
    </xdr:from>
    <xdr:to>
      <xdr:col>72</xdr:col>
      <xdr:colOff>38100</xdr:colOff>
      <xdr:row>79</xdr:row>
      <xdr:rowOff>62864</xdr:rowOff>
    </xdr:to>
    <xdr:sp macro="" textlink="">
      <xdr:nvSpPr>
        <xdr:cNvPr id="646" name="フローチャート: 判断 645"/>
        <xdr:cNvSpPr/>
      </xdr:nvSpPr>
      <xdr:spPr>
        <a:xfrm>
          <a:off x="13652500" y="1350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79391</xdr:rowOff>
    </xdr:from>
    <xdr:ext cx="378565" cy="259045"/>
    <xdr:sp macro="" textlink="">
      <xdr:nvSpPr>
        <xdr:cNvPr id="647" name="テキスト ボックス 646"/>
        <xdr:cNvSpPr txBox="1"/>
      </xdr:nvSpPr>
      <xdr:spPr>
        <a:xfrm>
          <a:off x="13514017" y="13281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130429</xdr:rowOff>
    </xdr:from>
    <xdr:to>
      <xdr:col>67</xdr:col>
      <xdr:colOff>101600</xdr:colOff>
      <xdr:row>79</xdr:row>
      <xdr:rowOff>60579</xdr:rowOff>
    </xdr:to>
    <xdr:sp macro="" textlink="">
      <xdr:nvSpPr>
        <xdr:cNvPr id="648" name="フローチャート: 判断 647"/>
        <xdr:cNvSpPr/>
      </xdr:nvSpPr>
      <xdr:spPr>
        <a:xfrm>
          <a:off x="12763500" y="1350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51706</xdr:rowOff>
    </xdr:from>
    <xdr:ext cx="378565" cy="259045"/>
    <xdr:sp macro="" textlink="">
      <xdr:nvSpPr>
        <xdr:cNvPr id="649" name="テキスト ボックス 648"/>
        <xdr:cNvSpPr txBox="1"/>
      </xdr:nvSpPr>
      <xdr:spPr>
        <a:xfrm>
          <a:off x="12625017" y="13596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151155</xdr:rowOff>
    </xdr:from>
    <xdr:to>
      <xdr:col>85</xdr:col>
      <xdr:colOff>177800</xdr:colOff>
      <xdr:row>78</xdr:row>
      <xdr:rowOff>81305</xdr:rowOff>
    </xdr:to>
    <xdr:sp macro="" textlink="">
      <xdr:nvSpPr>
        <xdr:cNvPr id="655" name="楕円 654"/>
        <xdr:cNvSpPr/>
      </xdr:nvSpPr>
      <xdr:spPr>
        <a:xfrm>
          <a:off x="16268700" y="1335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2582</xdr:rowOff>
    </xdr:from>
    <xdr:ext cx="469744" cy="259045"/>
    <xdr:sp macro="" textlink="">
      <xdr:nvSpPr>
        <xdr:cNvPr id="656" name="災害復旧費該当値テキスト"/>
        <xdr:cNvSpPr txBox="1"/>
      </xdr:nvSpPr>
      <xdr:spPr>
        <a:xfrm>
          <a:off x="16370300" y="1320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149174</xdr:rowOff>
    </xdr:from>
    <xdr:to>
      <xdr:col>81</xdr:col>
      <xdr:colOff>101600</xdr:colOff>
      <xdr:row>76</xdr:row>
      <xdr:rowOff>79324</xdr:rowOff>
    </xdr:to>
    <xdr:sp macro="" textlink="">
      <xdr:nvSpPr>
        <xdr:cNvPr id="657" name="楕円 656"/>
        <xdr:cNvSpPr/>
      </xdr:nvSpPr>
      <xdr:spPr>
        <a:xfrm>
          <a:off x="15430500" y="1300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95851</xdr:rowOff>
    </xdr:from>
    <xdr:ext cx="469744" cy="259045"/>
    <xdr:sp macro="" textlink="">
      <xdr:nvSpPr>
        <xdr:cNvPr id="658" name="テキスト ボックス 657"/>
        <xdr:cNvSpPr txBox="1"/>
      </xdr:nvSpPr>
      <xdr:spPr>
        <a:xfrm>
          <a:off x="15246428" y="1278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152298</xdr:rowOff>
    </xdr:from>
    <xdr:to>
      <xdr:col>76</xdr:col>
      <xdr:colOff>165100</xdr:colOff>
      <xdr:row>78</xdr:row>
      <xdr:rowOff>82448</xdr:rowOff>
    </xdr:to>
    <xdr:sp macro="" textlink="">
      <xdr:nvSpPr>
        <xdr:cNvPr id="659" name="楕円 658"/>
        <xdr:cNvSpPr/>
      </xdr:nvSpPr>
      <xdr:spPr>
        <a:xfrm>
          <a:off x="14541500" y="1335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98975</xdr:rowOff>
    </xdr:from>
    <xdr:ext cx="469744" cy="259045"/>
    <xdr:sp macro="" textlink="">
      <xdr:nvSpPr>
        <xdr:cNvPr id="660" name="テキスト ボックス 659"/>
        <xdr:cNvSpPr txBox="1"/>
      </xdr:nvSpPr>
      <xdr:spPr>
        <a:xfrm>
          <a:off x="14357428" y="1312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143611</xdr:rowOff>
    </xdr:from>
    <xdr:to>
      <xdr:col>72</xdr:col>
      <xdr:colOff>38100</xdr:colOff>
      <xdr:row>79</xdr:row>
      <xdr:rowOff>73761</xdr:rowOff>
    </xdr:to>
    <xdr:sp macro="" textlink="">
      <xdr:nvSpPr>
        <xdr:cNvPr id="661" name="楕円 660"/>
        <xdr:cNvSpPr/>
      </xdr:nvSpPr>
      <xdr:spPr>
        <a:xfrm>
          <a:off x="13652500" y="135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64888</xdr:rowOff>
    </xdr:from>
    <xdr:ext cx="378565" cy="259045"/>
    <xdr:sp macro="" textlink="">
      <xdr:nvSpPr>
        <xdr:cNvPr id="662" name="テキスト ボックス 661"/>
        <xdr:cNvSpPr txBox="1"/>
      </xdr:nvSpPr>
      <xdr:spPr>
        <a:xfrm>
          <a:off x="13514017" y="13609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88672</xdr:rowOff>
    </xdr:from>
    <xdr:to>
      <xdr:col>67</xdr:col>
      <xdr:colOff>101600</xdr:colOff>
      <xdr:row>79</xdr:row>
      <xdr:rowOff>18822</xdr:rowOff>
    </xdr:to>
    <xdr:sp macro="" textlink="">
      <xdr:nvSpPr>
        <xdr:cNvPr id="663" name="楕円 662"/>
        <xdr:cNvSpPr/>
      </xdr:nvSpPr>
      <xdr:spPr>
        <a:xfrm>
          <a:off x="12763500" y="1346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35349</xdr:rowOff>
    </xdr:from>
    <xdr:ext cx="469744" cy="259045"/>
    <xdr:sp macro="" textlink="">
      <xdr:nvSpPr>
        <xdr:cNvPr id="664" name="テキスト ボックス 663"/>
        <xdr:cNvSpPr txBox="1"/>
      </xdr:nvSpPr>
      <xdr:spPr>
        <a:xfrm>
          <a:off x="12579428" y="1323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145492</xdr:rowOff>
    </xdr:from>
    <xdr:to>
      <xdr:col>85</xdr:col>
      <xdr:colOff>126364</xdr:colOff>
      <xdr:row>98</xdr:row>
      <xdr:rowOff>60122</xdr:rowOff>
    </xdr:to>
    <xdr:cxnSp macro="">
      <xdr:nvCxnSpPr>
        <xdr:cNvPr id="688" name="直線コネクタ 687"/>
        <xdr:cNvCxnSpPr/>
      </xdr:nvCxnSpPr>
      <xdr:spPr>
        <a:xfrm flipV="1">
          <a:off x="16317595" y="15575992"/>
          <a:ext cx="1269" cy="1286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63949</xdr:rowOff>
    </xdr:from>
    <xdr:ext cx="534377" cy="259045"/>
    <xdr:sp macro="" textlink="">
      <xdr:nvSpPr>
        <xdr:cNvPr id="689" name="公債費最小値テキスト"/>
        <xdr:cNvSpPr txBox="1"/>
      </xdr:nvSpPr>
      <xdr:spPr>
        <a:xfrm>
          <a:off x="16370300" y="168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60122</xdr:rowOff>
    </xdr:from>
    <xdr:to>
      <xdr:col>86</xdr:col>
      <xdr:colOff>25400</xdr:colOff>
      <xdr:row>98</xdr:row>
      <xdr:rowOff>60122</xdr:rowOff>
    </xdr:to>
    <xdr:cxnSp macro="">
      <xdr:nvCxnSpPr>
        <xdr:cNvPr id="690" name="直線コネクタ 689"/>
        <xdr:cNvCxnSpPr/>
      </xdr:nvCxnSpPr>
      <xdr:spPr>
        <a:xfrm>
          <a:off x="16230600" y="1686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92169</xdr:rowOff>
    </xdr:from>
    <xdr:ext cx="599010" cy="259045"/>
    <xdr:sp macro="" textlink="">
      <xdr:nvSpPr>
        <xdr:cNvPr id="691" name="公債費最大値テキスト"/>
        <xdr:cNvSpPr txBox="1"/>
      </xdr:nvSpPr>
      <xdr:spPr>
        <a:xfrm>
          <a:off x="16370300" y="153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113,544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145492</xdr:rowOff>
    </xdr:from>
    <xdr:to>
      <xdr:col>86</xdr:col>
      <xdr:colOff>25400</xdr:colOff>
      <xdr:row>90</xdr:row>
      <xdr:rowOff>145492</xdr:rowOff>
    </xdr:to>
    <xdr:cxnSp macro="">
      <xdr:nvCxnSpPr>
        <xdr:cNvPr id="692" name="直線コネクタ 691"/>
        <xdr:cNvCxnSpPr/>
      </xdr:nvCxnSpPr>
      <xdr:spPr>
        <a:xfrm>
          <a:off x="16230600" y="1557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132462</xdr:rowOff>
    </xdr:from>
    <xdr:to>
      <xdr:col>85</xdr:col>
      <xdr:colOff>127000</xdr:colOff>
      <xdr:row>94</xdr:row>
      <xdr:rowOff>136283</xdr:rowOff>
    </xdr:to>
    <xdr:cxnSp macro="">
      <xdr:nvCxnSpPr>
        <xdr:cNvPr id="693" name="直線コネクタ 692"/>
        <xdr:cNvCxnSpPr/>
      </xdr:nvCxnSpPr>
      <xdr:spPr>
        <a:xfrm>
          <a:off x="15481300" y="16248762"/>
          <a:ext cx="838200" cy="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37267</xdr:rowOff>
    </xdr:from>
    <xdr:ext cx="534377" cy="259045"/>
    <xdr:sp macro="" textlink="">
      <xdr:nvSpPr>
        <xdr:cNvPr id="694" name="公債費平均値テキスト"/>
        <xdr:cNvSpPr txBox="1"/>
      </xdr:nvSpPr>
      <xdr:spPr>
        <a:xfrm>
          <a:off x="16370300" y="16496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58840</xdr:rowOff>
    </xdr:from>
    <xdr:to>
      <xdr:col>85</xdr:col>
      <xdr:colOff>177800</xdr:colOff>
      <xdr:row>96</xdr:row>
      <xdr:rowOff>160440</xdr:rowOff>
    </xdr:to>
    <xdr:sp macro="" textlink="">
      <xdr:nvSpPr>
        <xdr:cNvPr id="695" name="フローチャート: 判断 694"/>
        <xdr:cNvSpPr/>
      </xdr:nvSpPr>
      <xdr:spPr>
        <a:xfrm>
          <a:off x="162687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126048</xdr:rowOff>
    </xdr:from>
    <xdr:to>
      <xdr:col>81</xdr:col>
      <xdr:colOff>50800</xdr:colOff>
      <xdr:row>94</xdr:row>
      <xdr:rowOff>132462</xdr:rowOff>
    </xdr:to>
    <xdr:cxnSp macro="">
      <xdr:nvCxnSpPr>
        <xdr:cNvPr id="696" name="直線コネクタ 695"/>
        <xdr:cNvCxnSpPr/>
      </xdr:nvCxnSpPr>
      <xdr:spPr>
        <a:xfrm>
          <a:off x="14592300" y="16242348"/>
          <a:ext cx="889000" cy="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64427</xdr:rowOff>
    </xdr:from>
    <xdr:to>
      <xdr:col>81</xdr:col>
      <xdr:colOff>101600</xdr:colOff>
      <xdr:row>96</xdr:row>
      <xdr:rowOff>166027</xdr:rowOff>
    </xdr:to>
    <xdr:sp macro="" textlink="">
      <xdr:nvSpPr>
        <xdr:cNvPr id="697" name="フローチャート: 判断 696"/>
        <xdr:cNvSpPr/>
      </xdr:nvSpPr>
      <xdr:spPr>
        <a:xfrm>
          <a:off x="15430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157154</xdr:rowOff>
    </xdr:from>
    <xdr:ext cx="534377" cy="259045"/>
    <xdr:sp macro="" textlink="">
      <xdr:nvSpPr>
        <xdr:cNvPr id="698" name="テキスト ボックス 697"/>
        <xdr:cNvSpPr txBox="1"/>
      </xdr:nvSpPr>
      <xdr:spPr>
        <a:xfrm>
          <a:off x="15214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126048</xdr:rowOff>
    </xdr:from>
    <xdr:to>
      <xdr:col>76</xdr:col>
      <xdr:colOff>114300</xdr:colOff>
      <xdr:row>94</xdr:row>
      <xdr:rowOff>156057</xdr:rowOff>
    </xdr:to>
    <xdr:cxnSp macro="">
      <xdr:nvCxnSpPr>
        <xdr:cNvPr id="699" name="直線コネクタ 698"/>
        <xdr:cNvCxnSpPr/>
      </xdr:nvCxnSpPr>
      <xdr:spPr>
        <a:xfrm flipV="1">
          <a:off x="13703300" y="16242348"/>
          <a:ext cx="889000" cy="3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47574</xdr:rowOff>
    </xdr:from>
    <xdr:to>
      <xdr:col>76</xdr:col>
      <xdr:colOff>165100</xdr:colOff>
      <xdr:row>96</xdr:row>
      <xdr:rowOff>149174</xdr:rowOff>
    </xdr:to>
    <xdr:sp macro="" textlink="">
      <xdr:nvSpPr>
        <xdr:cNvPr id="700" name="フローチャート: 判断 699"/>
        <xdr:cNvSpPr/>
      </xdr:nvSpPr>
      <xdr:spPr>
        <a:xfrm>
          <a:off x="14541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140301</xdr:rowOff>
    </xdr:from>
    <xdr:ext cx="534377" cy="259045"/>
    <xdr:sp macro="" textlink="">
      <xdr:nvSpPr>
        <xdr:cNvPr id="701" name="テキスト ボックス 700"/>
        <xdr:cNvSpPr txBox="1"/>
      </xdr:nvSpPr>
      <xdr:spPr>
        <a:xfrm>
          <a:off x="14325111" y="165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156057</xdr:rowOff>
    </xdr:from>
    <xdr:to>
      <xdr:col>71</xdr:col>
      <xdr:colOff>177800</xdr:colOff>
      <xdr:row>95</xdr:row>
      <xdr:rowOff>21983</xdr:rowOff>
    </xdr:to>
    <xdr:cxnSp macro="">
      <xdr:nvCxnSpPr>
        <xdr:cNvPr id="702" name="直線コネクタ 701"/>
        <xdr:cNvCxnSpPr/>
      </xdr:nvCxnSpPr>
      <xdr:spPr>
        <a:xfrm flipV="1">
          <a:off x="12814300" y="16272357"/>
          <a:ext cx="889000" cy="3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37491</xdr:rowOff>
    </xdr:from>
    <xdr:to>
      <xdr:col>72</xdr:col>
      <xdr:colOff>38100</xdr:colOff>
      <xdr:row>96</xdr:row>
      <xdr:rowOff>139091</xdr:rowOff>
    </xdr:to>
    <xdr:sp macro="" textlink="">
      <xdr:nvSpPr>
        <xdr:cNvPr id="703" name="フローチャート: 判断 702"/>
        <xdr:cNvSpPr/>
      </xdr:nvSpPr>
      <xdr:spPr>
        <a:xfrm>
          <a:off x="13652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130218</xdr:rowOff>
    </xdr:from>
    <xdr:ext cx="534377" cy="259045"/>
    <xdr:sp macro="" textlink="">
      <xdr:nvSpPr>
        <xdr:cNvPr id="704" name="テキスト ボックス 703"/>
        <xdr:cNvSpPr txBox="1"/>
      </xdr:nvSpPr>
      <xdr:spPr>
        <a:xfrm>
          <a:off x="13436111" y="1658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63615</xdr:rowOff>
    </xdr:from>
    <xdr:to>
      <xdr:col>67</xdr:col>
      <xdr:colOff>101600</xdr:colOff>
      <xdr:row>96</xdr:row>
      <xdr:rowOff>165215</xdr:rowOff>
    </xdr:to>
    <xdr:sp macro="" textlink="">
      <xdr:nvSpPr>
        <xdr:cNvPr id="705" name="フローチャート: 判断 704"/>
        <xdr:cNvSpPr/>
      </xdr:nvSpPr>
      <xdr:spPr>
        <a:xfrm>
          <a:off x="12763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156342</xdr:rowOff>
    </xdr:from>
    <xdr:ext cx="534377" cy="259045"/>
    <xdr:sp macro="" textlink="">
      <xdr:nvSpPr>
        <xdr:cNvPr id="706" name="テキスト ボックス 705"/>
        <xdr:cNvSpPr txBox="1"/>
      </xdr:nvSpPr>
      <xdr:spPr>
        <a:xfrm>
          <a:off x="12547111" y="1661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85483</xdr:rowOff>
    </xdr:from>
    <xdr:to>
      <xdr:col>85</xdr:col>
      <xdr:colOff>177800</xdr:colOff>
      <xdr:row>95</xdr:row>
      <xdr:rowOff>15633</xdr:rowOff>
    </xdr:to>
    <xdr:sp macro="" textlink="">
      <xdr:nvSpPr>
        <xdr:cNvPr id="712" name="楕円 711"/>
        <xdr:cNvSpPr/>
      </xdr:nvSpPr>
      <xdr:spPr>
        <a:xfrm>
          <a:off x="16268700" y="1620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108360</xdr:rowOff>
    </xdr:from>
    <xdr:ext cx="534377" cy="259045"/>
    <xdr:sp macro="" textlink="">
      <xdr:nvSpPr>
        <xdr:cNvPr id="713" name="公債費該当値テキスト"/>
        <xdr:cNvSpPr txBox="1"/>
      </xdr:nvSpPr>
      <xdr:spPr>
        <a:xfrm>
          <a:off x="16370300" y="1605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81662</xdr:rowOff>
    </xdr:from>
    <xdr:to>
      <xdr:col>81</xdr:col>
      <xdr:colOff>101600</xdr:colOff>
      <xdr:row>95</xdr:row>
      <xdr:rowOff>11812</xdr:rowOff>
    </xdr:to>
    <xdr:sp macro="" textlink="">
      <xdr:nvSpPr>
        <xdr:cNvPr id="714" name="楕円 713"/>
        <xdr:cNvSpPr/>
      </xdr:nvSpPr>
      <xdr:spPr>
        <a:xfrm>
          <a:off x="15430500" y="1619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28339</xdr:rowOff>
    </xdr:from>
    <xdr:ext cx="534377" cy="259045"/>
    <xdr:sp macro="" textlink="">
      <xdr:nvSpPr>
        <xdr:cNvPr id="715" name="テキスト ボックス 714"/>
        <xdr:cNvSpPr txBox="1"/>
      </xdr:nvSpPr>
      <xdr:spPr>
        <a:xfrm>
          <a:off x="15214111" y="1597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75248</xdr:rowOff>
    </xdr:from>
    <xdr:to>
      <xdr:col>76</xdr:col>
      <xdr:colOff>165100</xdr:colOff>
      <xdr:row>95</xdr:row>
      <xdr:rowOff>5398</xdr:rowOff>
    </xdr:to>
    <xdr:sp macro="" textlink="">
      <xdr:nvSpPr>
        <xdr:cNvPr id="716" name="楕円 715"/>
        <xdr:cNvSpPr/>
      </xdr:nvSpPr>
      <xdr:spPr>
        <a:xfrm>
          <a:off x="14541500" y="1619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21925</xdr:rowOff>
    </xdr:from>
    <xdr:ext cx="534377" cy="259045"/>
    <xdr:sp macro="" textlink="">
      <xdr:nvSpPr>
        <xdr:cNvPr id="717" name="テキスト ボックス 716"/>
        <xdr:cNvSpPr txBox="1"/>
      </xdr:nvSpPr>
      <xdr:spPr>
        <a:xfrm>
          <a:off x="14325111" y="1596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105257</xdr:rowOff>
    </xdr:from>
    <xdr:to>
      <xdr:col>72</xdr:col>
      <xdr:colOff>38100</xdr:colOff>
      <xdr:row>95</xdr:row>
      <xdr:rowOff>35407</xdr:rowOff>
    </xdr:to>
    <xdr:sp macro="" textlink="">
      <xdr:nvSpPr>
        <xdr:cNvPr id="718" name="楕円 717"/>
        <xdr:cNvSpPr/>
      </xdr:nvSpPr>
      <xdr:spPr>
        <a:xfrm>
          <a:off x="13652500" y="1622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51934</xdr:rowOff>
    </xdr:from>
    <xdr:ext cx="534377" cy="259045"/>
    <xdr:sp macro="" textlink="">
      <xdr:nvSpPr>
        <xdr:cNvPr id="719" name="テキスト ボックス 718"/>
        <xdr:cNvSpPr txBox="1"/>
      </xdr:nvSpPr>
      <xdr:spPr>
        <a:xfrm>
          <a:off x="13436111" y="1599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142633</xdr:rowOff>
    </xdr:from>
    <xdr:to>
      <xdr:col>67</xdr:col>
      <xdr:colOff>101600</xdr:colOff>
      <xdr:row>95</xdr:row>
      <xdr:rowOff>72783</xdr:rowOff>
    </xdr:to>
    <xdr:sp macro="" textlink="">
      <xdr:nvSpPr>
        <xdr:cNvPr id="720" name="楕円 719"/>
        <xdr:cNvSpPr/>
      </xdr:nvSpPr>
      <xdr:spPr>
        <a:xfrm>
          <a:off x="12763500" y="1625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89310</xdr:rowOff>
    </xdr:from>
    <xdr:ext cx="534377" cy="259045"/>
    <xdr:sp macro="" textlink="">
      <xdr:nvSpPr>
        <xdr:cNvPr id="721" name="テキスト ボックス 720"/>
        <xdr:cNvSpPr txBox="1"/>
      </xdr:nvSpPr>
      <xdr:spPr>
        <a:xfrm>
          <a:off x="12547111" y="1603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18999</xdr:rowOff>
    </xdr:from>
    <xdr:to>
      <xdr:col>116</xdr:col>
      <xdr:colOff>62864</xdr:colOff>
      <xdr:row>38</xdr:row>
      <xdr:rowOff>139700</xdr:rowOff>
    </xdr:to>
    <xdr:cxnSp macro="">
      <xdr:nvCxnSpPr>
        <xdr:cNvPr id="743" name="直線コネクタ 742"/>
        <xdr:cNvCxnSpPr/>
      </xdr:nvCxnSpPr>
      <xdr:spPr>
        <a:xfrm flipV="1">
          <a:off x="22159595" y="5505399"/>
          <a:ext cx="1269" cy="114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145407</xdr:rowOff>
    </xdr:from>
    <xdr:ext cx="249299" cy="259045"/>
    <xdr:sp macro="" textlink="">
      <xdr:nvSpPr>
        <xdr:cNvPr id="744" name="諸支出金最小値テキスト"/>
        <xdr:cNvSpPr txBox="1"/>
      </xdr:nvSpPr>
      <xdr:spPr>
        <a:xfrm>
          <a:off x="22212300" y="666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137126</xdr:rowOff>
    </xdr:from>
    <xdr:ext cx="469744" cy="259045"/>
    <xdr:sp macro="" textlink="">
      <xdr:nvSpPr>
        <xdr:cNvPr id="746" name="諸支出金最大値テキスト"/>
        <xdr:cNvSpPr txBox="1"/>
      </xdr:nvSpPr>
      <xdr:spPr>
        <a:xfrm>
          <a:off x="22212300" y="52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18999</xdr:rowOff>
    </xdr:from>
    <xdr:to>
      <xdr:col>116</xdr:col>
      <xdr:colOff>152400</xdr:colOff>
      <xdr:row>32</xdr:row>
      <xdr:rowOff>18999</xdr:rowOff>
    </xdr:to>
    <xdr:cxnSp macro="">
      <xdr:nvCxnSpPr>
        <xdr:cNvPr id="747" name="直線コネクタ 746"/>
        <xdr:cNvCxnSpPr/>
      </xdr:nvCxnSpPr>
      <xdr:spPr>
        <a:xfrm>
          <a:off x="22072600" y="550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62857</xdr:rowOff>
    </xdr:from>
    <xdr:ext cx="378565" cy="259045"/>
    <xdr:sp macro="" textlink="">
      <xdr:nvSpPr>
        <xdr:cNvPr id="749" name="諸支出金平均値テキスト"/>
        <xdr:cNvSpPr txBox="1"/>
      </xdr:nvSpPr>
      <xdr:spPr>
        <a:xfrm>
          <a:off x="22212300" y="64065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39980</xdr:rowOff>
    </xdr:from>
    <xdr:to>
      <xdr:col>116</xdr:col>
      <xdr:colOff>114300</xdr:colOff>
      <xdr:row>38</xdr:row>
      <xdr:rowOff>141580</xdr:rowOff>
    </xdr:to>
    <xdr:sp macro="" textlink="">
      <xdr:nvSpPr>
        <xdr:cNvPr id="750" name="フローチャート: 判断 749"/>
        <xdr:cNvSpPr/>
      </xdr:nvSpPr>
      <xdr:spPr>
        <a:xfrm>
          <a:off x="221107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9347</xdr:rowOff>
    </xdr:from>
    <xdr:to>
      <xdr:col>112</xdr:col>
      <xdr:colOff>38100</xdr:colOff>
      <xdr:row>38</xdr:row>
      <xdr:rowOff>110947</xdr:rowOff>
    </xdr:to>
    <xdr:sp macro="" textlink="">
      <xdr:nvSpPr>
        <xdr:cNvPr id="752" name="フローチャート: 判断 751"/>
        <xdr:cNvSpPr/>
      </xdr:nvSpPr>
      <xdr:spPr>
        <a:xfrm>
          <a:off x="21272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127474</xdr:rowOff>
    </xdr:from>
    <xdr:ext cx="378565" cy="259045"/>
    <xdr:sp macro="" textlink="">
      <xdr:nvSpPr>
        <xdr:cNvPr id="753" name="テキスト ボックス 752"/>
        <xdr:cNvSpPr txBox="1"/>
      </xdr:nvSpPr>
      <xdr:spPr>
        <a:xfrm>
          <a:off x="21134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51867</xdr:rowOff>
    </xdr:from>
    <xdr:to>
      <xdr:col>107</xdr:col>
      <xdr:colOff>101600</xdr:colOff>
      <xdr:row>38</xdr:row>
      <xdr:rowOff>153467</xdr:rowOff>
    </xdr:to>
    <xdr:sp macro="" textlink="">
      <xdr:nvSpPr>
        <xdr:cNvPr id="755" name="フローチャート: 判断 754"/>
        <xdr:cNvSpPr/>
      </xdr:nvSpPr>
      <xdr:spPr>
        <a:xfrm>
          <a:off x="20383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169994</xdr:rowOff>
    </xdr:from>
    <xdr:ext cx="313932" cy="259045"/>
    <xdr:sp macro="" textlink="">
      <xdr:nvSpPr>
        <xdr:cNvPr id="756" name="テキスト ボックス 755"/>
        <xdr:cNvSpPr txBox="1"/>
      </xdr:nvSpPr>
      <xdr:spPr>
        <a:xfrm>
          <a:off x="20277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26264</xdr:rowOff>
    </xdr:from>
    <xdr:to>
      <xdr:col>102</xdr:col>
      <xdr:colOff>165100</xdr:colOff>
      <xdr:row>38</xdr:row>
      <xdr:rowOff>127864</xdr:rowOff>
    </xdr:to>
    <xdr:sp macro="" textlink="">
      <xdr:nvSpPr>
        <xdr:cNvPr id="758" name="フローチャート: 判断 757"/>
        <xdr:cNvSpPr/>
      </xdr:nvSpPr>
      <xdr:spPr>
        <a:xfrm>
          <a:off x="19494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144391</xdr:rowOff>
    </xdr:from>
    <xdr:ext cx="378565" cy="259045"/>
    <xdr:sp macro="" textlink="">
      <xdr:nvSpPr>
        <xdr:cNvPr id="759" name="テキスト ボックス 758"/>
        <xdr:cNvSpPr txBox="1"/>
      </xdr:nvSpPr>
      <xdr:spPr>
        <a:xfrm>
          <a:off x="19356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46380</xdr:rowOff>
    </xdr:from>
    <xdr:to>
      <xdr:col>98</xdr:col>
      <xdr:colOff>38100</xdr:colOff>
      <xdr:row>38</xdr:row>
      <xdr:rowOff>147980</xdr:rowOff>
    </xdr:to>
    <xdr:sp macro="" textlink="">
      <xdr:nvSpPr>
        <xdr:cNvPr id="760" name="フローチャート: 判断 759"/>
        <xdr:cNvSpPr/>
      </xdr:nvSpPr>
      <xdr:spPr>
        <a:xfrm>
          <a:off x="18605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164508</xdr:rowOff>
    </xdr:from>
    <xdr:ext cx="313932" cy="259045"/>
    <xdr:sp macro="" textlink="">
      <xdr:nvSpPr>
        <xdr:cNvPr id="761" name="テキスト ボックス 760"/>
        <xdr:cNvSpPr txBox="1"/>
      </xdr:nvSpPr>
      <xdr:spPr>
        <a:xfrm>
          <a:off x="18499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18407</xdr:rowOff>
    </xdr:from>
    <xdr:ext cx="249299" cy="259045"/>
    <xdr:sp macro="" textlink="">
      <xdr:nvSpPr>
        <xdr:cNvPr id="768" name="諸支出金該当値テキスト"/>
        <xdr:cNvSpPr txBox="1"/>
      </xdr:nvSpPr>
      <xdr:spPr>
        <a:xfrm>
          <a:off x="22212300" y="6533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年度の民生費は、</a:t>
          </a:r>
          <a:r>
            <a:rPr lang="ja-JP" altLang="ja-JP" sz="1100" b="0" i="0" baseline="0">
              <a:solidFill>
                <a:schemeClr val="dk1"/>
              </a:solidFill>
              <a:effectLst/>
              <a:latin typeface="+mn-lt"/>
              <a:ea typeface="+mn-ea"/>
              <a:cs typeface="+mn-cs"/>
            </a:rPr>
            <a:t>住民一人当たり</a:t>
          </a:r>
          <a:r>
            <a:rPr lang="en-US" altLang="ja-JP" sz="1100" b="0" i="0" baseline="0">
              <a:solidFill>
                <a:schemeClr val="dk1"/>
              </a:solidFill>
              <a:effectLst/>
              <a:latin typeface="+mn-lt"/>
              <a:ea typeface="+mn-ea"/>
              <a:cs typeface="+mn-cs"/>
            </a:rPr>
            <a:t>158,711</a:t>
          </a:r>
          <a:r>
            <a:rPr lang="ja-JP" altLang="ja-JP" sz="1100" b="0" i="0" baseline="0">
              <a:solidFill>
                <a:schemeClr val="dk1"/>
              </a:solidFill>
              <a:effectLst/>
              <a:latin typeface="+mn-lt"/>
              <a:ea typeface="+mn-ea"/>
              <a:cs typeface="+mn-cs"/>
            </a:rPr>
            <a:t>円となっており、増加傾向にある。この要因として、</a:t>
          </a:r>
          <a:r>
            <a:rPr kumimoji="1" lang="ja-JP" altLang="ja-JP" sz="1100">
              <a:solidFill>
                <a:schemeClr val="dk1"/>
              </a:solidFill>
              <a:effectLst/>
              <a:latin typeface="+mn-lt"/>
              <a:ea typeface="+mn-ea"/>
              <a:cs typeface="+mn-cs"/>
            </a:rPr>
            <a:t>国民健康保険事業や後期高齢者医療事業など社会保障にかかる繰出金が増加していることや検診等の保健衛生にかかる委託料が増加していること、認定こども園化に伴う指定管理料の増加などが影響している。</a:t>
          </a:r>
          <a:endParaRPr lang="ja-JP" altLang="ja-JP" sz="1400">
            <a:effectLst/>
          </a:endParaRPr>
        </a:p>
        <a:p>
          <a:r>
            <a:rPr kumimoji="1" lang="ja-JP" altLang="ja-JP" sz="1100">
              <a:solidFill>
                <a:schemeClr val="dk1"/>
              </a:solidFill>
              <a:effectLst/>
              <a:latin typeface="+mn-lt"/>
              <a:ea typeface="+mn-ea"/>
              <a:cs typeface="+mn-cs"/>
            </a:rPr>
            <a:t>衛生費については、</a:t>
          </a:r>
          <a:r>
            <a:rPr lang="ja-JP" altLang="ja-JP" sz="1100" b="0" i="0" baseline="0">
              <a:solidFill>
                <a:schemeClr val="dk1"/>
              </a:solidFill>
              <a:effectLst/>
              <a:latin typeface="+mn-lt"/>
              <a:ea typeface="+mn-ea"/>
              <a:cs typeface="+mn-cs"/>
            </a:rPr>
            <a:t>住民一人当たり</a:t>
          </a:r>
          <a:r>
            <a:rPr lang="en-US" altLang="ja-JP" sz="1100" b="0" i="0" baseline="0">
              <a:solidFill>
                <a:schemeClr val="dk1"/>
              </a:solidFill>
              <a:effectLst/>
              <a:latin typeface="+mn-lt"/>
              <a:ea typeface="+mn-ea"/>
              <a:cs typeface="+mn-cs"/>
            </a:rPr>
            <a:t>45,943</a:t>
          </a:r>
          <a:r>
            <a:rPr lang="ja-JP" altLang="ja-JP" sz="1100" b="0" i="0" baseline="0">
              <a:solidFill>
                <a:schemeClr val="dk1"/>
              </a:solidFill>
              <a:effectLst/>
              <a:latin typeface="+mn-lt"/>
              <a:ea typeface="+mn-ea"/>
              <a:cs typeface="+mn-cs"/>
            </a:rPr>
            <a:t>円となっており、類似団体と比較して高い水準となっている。この要因としては、本市が単独で市民病院を設置しており、市民病院に対する補助費が大きいことが影響している。</a:t>
          </a:r>
          <a:endParaRPr lang="ja-JP" altLang="ja-JP" sz="1400">
            <a:effectLst/>
          </a:endParaRPr>
        </a:p>
        <a:p>
          <a:r>
            <a:rPr kumimoji="1" lang="ja-JP" altLang="en-US" sz="1100">
              <a:solidFill>
                <a:schemeClr val="dk1"/>
              </a:solidFill>
              <a:effectLst/>
              <a:latin typeface="+mn-lt"/>
              <a:ea typeface="+mn-ea"/>
              <a:cs typeface="+mn-cs"/>
            </a:rPr>
            <a:t>商工</a:t>
          </a:r>
          <a:r>
            <a:rPr kumimoji="1" lang="ja-JP" altLang="ja-JP" sz="1100">
              <a:solidFill>
                <a:schemeClr val="dk1"/>
              </a:solidFill>
              <a:effectLst/>
              <a:latin typeface="+mn-lt"/>
              <a:ea typeface="+mn-ea"/>
              <a:cs typeface="+mn-cs"/>
            </a:rPr>
            <a:t>費については、</a:t>
          </a:r>
          <a:r>
            <a:rPr lang="ja-JP" altLang="ja-JP" sz="1100" b="0" i="0" baseline="0">
              <a:solidFill>
                <a:schemeClr val="dk1"/>
              </a:solidFill>
              <a:effectLst/>
              <a:latin typeface="+mn-lt"/>
              <a:ea typeface="+mn-ea"/>
              <a:cs typeface="+mn-cs"/>
            </a:rPr>
            <a:t>住民一人当たり</a:t>
          </a:r>
          <a:r>
            <a:rPr lang="en-US" altLang="ja-JP" sz="1100" b="0" i="0" baseline="0">
              <a:solidFill>
                <a:schemeClr val="dk1"/>
              </a:solidFill>
              <a:effectLst/>
              <a:latin typeface="+mn-lt"/>
              <a:ea typeface="+mn-ea"/>
              <a:cs typeface="+mn-cs"/>
            </a:rPr>
            <a:t>11,224</a:t>
          </a:r>
          <a:r>
            <a:rPr lang="ja-JP" altLang="ja-JP" sz="1100" b="0" i="0" baseline="0">
              <a:solidFill>
                <a:schemeClr val="dk1"/>
              </a:solidFill>
              <a:effectLst/>
              <a:latin typeface="+mn-lt"/>
              <a:ea typeface="+mn-ea"/>
              <a:cs typeface="+mn-cs"/>
            </a:rPr>
            <a:t>円となっており、平成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年度の</a:t>
          </a:r>
          <a:r>
            <a:rPr lang="en-US" altLang="ja-JP" sz="1100" b="0" i="0" baseline="0">
              <a:solidFill>
                <a:schemeClr val="dk1"/>
              </a:solidFill>
              <a:effectLst/>
              <a:latin typeface="+mn-lt"/>
              <a:ea typeface="+mn-ea"/>
              <a:cs typeface="+mn-cs"/>
            </a:rPr>
            <a:t>7,772</a:t>
          </a:r>
          <a:r>
            <a:rPr lang="ja-JP" altLang="ja-JP" sz="1100" b="0" i="0" baseline="0">
              <a:solidFill>
                <a:schemeClr val="dk1"/>
              </a:solidFill>
              <a:effectLst/>
              <a:latin typeface="+mn-lt"/>
              <a:ea typeface="+mn-ea"/>
              <a:cs typeface="+mn-cs"/>
            </a:rPr>
            <a:t>円から</a:t>
          </a:r>
          <a:r>
            <a:rPr lang="en-US" altLang="ja-JP" sz="1100" b="0" i="0" baseline="0">
              <a:solidFill>
                <a:schemeClr val="dk1"/>
              </a:solidFill>
              <a:effectLst/>
              <a:latin typeface="+mn-lt"/>
              <a:ea typeface="+mn-ea"/>
              <a:cs typeface="+mn-cs"/>
            </a:rPr>
            <a:t>3,452</a:t>
          </a:r>
          <a:r>
            <a:rPr lang="ja-JP" altLang="ja-JP" sz="1100" b="0" i="0" baseline="0">
              <a:solidFill>
                <a:schemeClr val="dk1"/>
              </a:solidFill>
              <a:effectLst/>
              <a:latin typeface="+mn-lt"/>
              <a:ea typeface="+mn-ea"/>
              <a:cs typeface="+mn-cs"/>
            </a:rPr>
            <a:t>円</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した。これは、</a:t>
          </a:r>
          <a:r>
            <a:rPr lang="ja-JP" altLang="en-US" sz="1100" b="0" i="0" baseline="0">
              <a:solidFill>
                <a:schemeClr val="dk1"/>
              </a:solidFill>
              <a:effectLst/>
              <a:latin typeface="+mn-lt"/>
              <a:ea typeface="+mn-ea"/>
              <a:cs typeface="+mn-cs"/>
            </a:rPr>
            <a:t>プレミアム付き商品券事業の実施及びふるさと橋本応援寄附金の増加に伴い経費が増加したこと</a:t>
          </a:r>
          <a:r>
            <a:rPr lang="ja-JP" altLang="ja-JP" sz="1100" b="0" i="0" baseline="0">
              <a:solidFill>
                <a:schemeClr val="dk1"/>
              </a:solidFill>
              <a:effectLst/>
              <a:latin typeface="+mn-lt"/>
              <a:ea typeface="+mn-ea"/>
              <a:cs typeface="+mn-cs"/>
            </a:rPr>
            <a:t>が影響している。</a:t>
          </a:r>
          <a:endParaRPr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また、教育費については、</a:t>
          </a:r>
          <a:r>
            <a:rPr lang="ja-JP" altLang="ja-JP" sz="1100" b="0" i="0" baseline="0">
              <a:solidFill>
                <a:schemeClr val="dk1"/>
              </a:solidFill>
              <a:effectLst/>
              <a:latin typeface="+mn-lt"/>
              <a:ea typeface="+mn-ea"/>
              <a:cs typeface="+mn-cs"/>
            </a:rPr>
            <a:t>住民一人当たり</a:t>
          </a:r>
          <a:r>
            <a:rPr lang="en-US" altLang="ja-JP" sz="1100" b="0" i="0" baseline="0">
              <a:solidFill>
                <a:schemeClr val="dk1"/>
              </a:solidFill>
              <a:effectLst/>
              <a:latin typeface="+mn-lt"/>
              <a:ea typeface="+mn-ea"/>
              <a:cs typeface="+mn-cs"/>
            </a:rPr>
            <a:t>46,568</a:t>
          </a:r>
          <a:r>
            <a:rPr lang="ja-JP" altLang="ja-JP" sz="1100" b="0" i="0" baseline="0">
              <a:solidFill>
                <a:schemeClr val="dk1"/>
              </a:solidFill>
              <a:effectLst/>
              <a:latin typeface="+mn-lt"/>
              <a:ea typeface="+mn-ea"/>
              <a:cs typeface="+mn-cs"/>
            </a:rPr>
            <a:t>円となっており、平成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年度の</a:t>
          </a:r>
          <a:r>
            <a:rPr lang="en-US" altLang="ja-JP" sz="1100" b="0" i="0" baseline="0">
              <a:solidFill>
                <a:schemeClr val="dk1"/>
              </a:solidFill>
              <a:effectLst/>
              <a:latin typeface="+mn-lt"/>
              <a:ea typeface="+mn-ea"/>
              <a:cs typeface="+mn-cs"/>
            </a:rPr>
            <a:t>36,825</a:t>
          </a:r>
          <a:r>
            <a:rPr lang="ja-JP" altLang="ja-JP" sz="1100" b="0" i="0" baseline="0">
              <a:solidFill>
                <a:schemeClr val="dk1"/>
              </a:solidFill>
              <a:effectLst/>
              <a:latin typeface="+mn-lt"/>
              <a:ea typeface="+mn-ea"/>
              <a:cs typeface="+mn-cs"/>
            </a:rPr>
            <a:t>円から</a:t>
          </a:r>
          <a:r>
            <a:rPr lang="en-US" altLang="ja-JP" sz="1100" b="0" i="0" baseline="0">
              <a:solidFill>
                <a:schemeClr val="dk1"/>
              </a:solidFill>
              <a:effectLst/>
              <a:latin typeface="+mn-lt"/>
              <a:ea typeface="+mn-ea"/>
              <a:cs typeface="+mn-cs"/>
            </a:rPr>
            <a:t>9,743</a:t>
          </a:r>
          <a:r>
            <a:rPr lang="ja-JP" altLang="ja-JP" sz="1100" b="0" i="0" baseline="0">
              <a:solidFill>
                <a:schemeClr val="dk1"/>
              </a:solidFill>
              <a:effectLst/>
              <a:latin typeface="+mn-lt"/>
              <a:ea typeface="+mn-ea"/>
              <a:cs typeface="+mn-cs"/>
            </a:rPr>
            <a:t>円増加した。これは、</a:t>
          </a:r>
          <a:r>
            <a:rPr lang="ja-JP" altLang="en-US" sz="1100" b="0" i="0" baseline="0">
              <a:solidFill>
                <a:schemeClr val="dk1"/>
              </a:solidFill>
              <a:effectLst/>
              <a:latin typeface="+mn-lt"/>
              <a:ea typeface="+mn-ea"/>
              <a:cs typeface="+mn-cs"/>
            </a:rPr>
            <a:t>小中学校の空調設備設置工事を実施</a:t>
          </a:r>
          <a:r>
            <a:rPr lang="ja-JP" altLang="ja-JP" sz="1100" b="0" i="0" baseline="0">
              <a:solidFill>
                <a:schemeClr val="dk1"/>
              </a:solidFill>
              <a:effectLst/>
              <a:latin typeface="+mn-lt"/>
              <a:ea typeface="+mn-ea"/>
              <a:cs typeface="+mn-cs"/>
            </a:rPr>
            <a:t>したことが影響している。</a:t>
          </a:r>
          <a:endParaRPr lang="ja-JP" altLang="ja-JP" sz="1400">
            <a:effectLst/>
          </a:endParaRPr>
        </a:p>
        <a:p>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和歌山県橋本市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900">
              <a:solidFill>
                <a:schemeClr val="dk1"/>
              </a:solidFill>
              <a:effectLst/>
              <a:latin typeface="+mn-lt"/>
              <a:ea typeface="+mn-ea"/>
              <a:cs typeface="+mn-cs"/>
            </a:rPr>
            <a:t>　平成</a:t>
          </a:r>
          <a:r>
            <a:rPr kumimoji="1" lang="en-US" altLang="ja-JP" sz="900">
              <a:solidFill>
                <a:schemeClr val="dk1"/>
              </a:solidFill>
              <a:effectLst/>
              <a:latin typeface="+mn-lt"/>
              <a:ea typeface="+mn-ea"/>
              <a:cs typeface="+mn-cs"/>
            </a:rPr>
            <a:t>25</a:t>
          </a:r>
          <a:r>
            <a:rPr kumimoji="1" lang="ja-JP" altLang="ja-JP" sz="900">
              <a:solidFill>
                <a:schemeClr val="dk1"/>
              </a:solidFill>
              <a:effectLst/>
              <a:latin typeface="+mn-lt"/>
              <a:ea typeface="+mn-ea"/>
              <a:cs typeface="+mn-cs"/>
            </a:rPr>
            <a:t>年度以降は税収の減少に加えて、新市まちづくり計画の実施に伴う市債の償還が増加したこと、委託料を含む物件費の増加、さらに社会保障にかかる繰出金の増加などが影響し、財政調整基金を取り崩しての黒字確保となった。特に平成</a:t>
          </a:r>
          <a:r>
            <a:rPr kumimoji="1" lang="en-US" altLang="ja-JP" sz="900">
              <a:solidFill>
                <a:schemeClr val="dk1"/>
              </a:solidFill>
              <a:effectLst/>
              <a:latin typeface="+mn-lt"/>
              <a:ea typeface="+mn-ea"/>
              <a:cs typeface="+mn-cs"/>
            </a:rPr>
            <a:t>26</a:t>
          </a:r>
          <a:r>
            <a:rPr kumimoji="1" lang="ja-JP" altLang="ja-JP" sz="900">
              <a:solidFill>
                <a:schemeClr val="dk1"/>
              </a:solidFill>
              <a:effectLst/>
              <a:latin typeface="+mn-lt"/>
              <a:ea typeface="+mn-ea"/>
              <a:cs typeface="+mn-cs"/>
            </a:rPr>
            <a:t>年度は大幅に基金を取り崩したため、基金が枯渇する恐れがでてきたことから、平成</a:t>
          </a:r>
          <a:r>
            <a:rPr kumimoji="1" lang="en-US" altLang="ja-JP" sz="900">
              <a:solidFill>
                <a:schemeClr val="dk1"/>
              </a:solidFill>
              <a:effectLst/>
              <a:latin typeface="+mn-lt"/>
              <a:ea typeface="+mn-ea"/>
              <a:cs typeface="+mn-cs"/>
            </a:rPr>
            <a:t>27</a:t>
          </a:r>
          <a:r>
            <a:rPr kumimoji="1" lang="ja-JP" altLang="ja-JP" sz="900">
              <a:solidFill>
                <a:schemeClr val="dk1"/>
              </a:solidFill>
              <a:effectLst/>
              <a:latin typeface="+mn-lt"/>
              <a:ea typeface="+mn-ea"/>
              <a:cs typeface="+mn-cs"/>
            </a:rPr>
            <a:t>年度で橋本市財政健全化計画を策定し、</a:t>
          </a:r>
          <a:r>
            <a:rPr lang="ja-JP" altLang="ja-JP" sz="900" b="0" i="0" baseline="0">
              <a:solidFill>
                <a:schemeClr val="dk1"/>
              </a:solidFill>
              <a:effectLst/>
              <a:latin typeface="+mn-lt"/>
              <a:ea typeface="+mn-ea"/>
              <a:cs typeface="+mn-cs"/>
            </a:rPr>
            <a:t>平成</a:t>
          </a:r>
          <a:r>
            <a:rPr lang="en-US" altLang="ja-JP" sz="900" b="0" i="0" baseline="0">
              <a:solidFill>
                <a:schemeClr val="dk1"/>
              </a:solidFill>
              <a:effectLst/>
              <a:latin typeface="+mn-lt"/>
              <a:ea typeface="+mn-ea"/>
              <a:cs typeface="+mn-cs"/>
            </a:rPr>
            <a:t>28</a:t>
          </a:r>
          <a:r>
            <a:rPr lang="ja-JP" altLang="ja-JP" sz="900" b="0" i="0" baseline="0">
              <a:solidFill>
                <a:schemeClr val="dk1"/>
              </a:solidFill>
              <a:effectLst/>
              <a:latin typeface="+mn-lt"/>
              <a:ea typeface="+mn-ea"/>
              <a:cs typeface="+mn-cs"/>
            </a:rPr>
            <a:t>年度から</a:t>
          </a:r>
          <a:r>
            <a:rPr lang="en-US" altLang="ja-JP" sz="900" b="0" i="0" baseline="0">
              <a:solidFill>
                <a:schemeClr val="dk1"/>
              </a:solidFill>
              <a:effectLst/>
              <a:latin typeface="+mn-lt"/>
              <a:ea typeface="+mn-ea"/>
              <a:cs typeface="+mn-cs"/>
            </a:rPr>
            <a:t>5</a:t>
          </a:r>
          <a:r>
            <a:rPr lang="ja-JP" altLang="ja-JP" sz="900" b="0" i="0" baseline="0">
              <a:solidFill>
                <a:schemeClr val="dk1"/>
              </a:solidFill>
              <a:effectLst/>
              <a:latin typeface="+mn-lt"/>
              <a:ea typeface="+mn-ea"/>
              <a:cs typeface="+mn-cs"/>
            </a:rPr>
            <a:t>年間で</a:t>
          </a:r>
          <a:r>
            <a:rPr kumimoji="1" lang="ja-JP" altLang="ja-JP" sz="900">
              <a:solidFill>
                <a:schemeClr val="dk1"/>
              </a:solidFill>
              <a:effectLst/>
              <a:latin typeface="+mn-lt"/>
              <a:ea typeface="+mn-ea"/>
              <a:cs typeface="+mn-cs"/>
            </a:rPr>
            <a:t>継続事業の見直しなど経常経費の縮減に努め</a:t>
          </a:r>
          <a:r>
            <a:rPr lang="ja-JP" altLang="ja-JP" sz="900" b="0" i="0" baseline="0">
              <a:solidFill>
                <a:schemeClr val="dk1"/>
              </a:solidFill>
              <a:effectLst/>
              <a:latin typeface="+mn-lt"/>
              <a:ea typeface="+mn-ea"/>
              <a:cs typeface="+mn-cs"/>
            </a:rPr>
            <a:t>財政のスリム化を図ることとしている</a:t>
          </a:r>
          <a:r>
            <a:rPr kumimoji="1" lang="ja-JP" altLang="ja-JP" sz="900">
              <a:solidFill>
                <a:schemeClr val="dk1"/>
              </a:solidFill>
              <a:effectLst/>
              <a:latin typeface="+mn-lt"/>
              <a:ea typeface="+mn-ea"/>
              <a:cs typeface="+mn-cs"/>
            </a:rPr>
            <a:t>。</a:t>
          </a:r>
          <a:endParaRPr lang="ja-JP" altLang="ja-JP" sz="900">
            <a:effectLst/>
          </a:endParaRPr>
        </a:p>
        <a:p>
          <a:pPr eaLnBrk="1" fontAlgn="auto" latinLnBrk="0" hangingPunct="1"/>
          <a:r>
            <a:rPr kumimoji="1" lang="ja-JP" altLang="ja-JP" sz="900">
              <a:solidFill>
                <a:schemeClr val="dk1"/>
              </a:solidFill>
              <a:effectLst/>
              <a:latin typeface="+mn-lt"/>
              <a:ea typeface="+mn-ea"/>
              <a:cs typeface="+mn-cs"/>
            </a:rPr>
            <a:t>　</a:t>
          </a:r>
          <a:r>
            <a:rPr kumimoji="1" lang="ja-JP" altLang="en-US" sz="900">
              <a:solidFill>
                <a:schemeClr val="dk1"/>
              </a:solidFill>
              <a:effectLst/>
              <a:latin typeface="+mn-lt"/>
              <a:ea typeface="+mn-ea"/>
              <a:cs typeface="+mn-cs"/>
            </a:rPr>
            <a:t>令和元</a:t>
          </a:r>
          <a:r>
            <a:rPr kumimoji="1" lang="ja-JP" altLang="ja-JP" sz="900">
              <a:solidFill>
                <a:schemeClr val="dk1"/>
              </a:solidFill>
              <a:effectLst/>
              <a:latin typeface="+mn-lt"/>
              <a:ea typeface="+mn-ea"/>
              <a:cs typeface="+mn-cs"/>
            </a:rPr>
            <a:t>年度においては、橋本市財政健全化計画の実行による削減効果もあり財政調整基金を取り崩すことなく決算剰余金</a:t>
          </a:r>
          <a:r>
            <a:rPr kumimoji="1" lang="en-US" altLang="ja-JP" sz="900">
              <a:solidFill>
                <a:schemeClr val="dk1"/>
              </a:solidFill>
              <a:effectLst/>
              <a:latin typeface="+mn-lt"/>
              <a:ea typeface="+mn-ea"/>
              <a:cs typeface="+mn-cs"/>
            </a:rPr>
            <a:t>300,000</a:t>
          </a:r>
          <a:r>
            <a:rPr kumimoji="1" lang="ja-JP" altLang="ja-JP" sz="900">
              <a:solidFill>
                <a:schemeClr val="dk1"/>
              </a:solidFill>
              <a:effectLst/>
              <a:latin typeface="+mn-lt"/>
              <a:ea typeface="+mn-ea"/>
              <a:cs typeface="+mn-cs"/>
            </a:rPr>
            <a:t>千円を財政調整基金へ積み立て、基金残高は</a:t>
          </a:r>
          <a:r>
            <a:rPr kumimoji="1" lang="en-US" altLang="ja-JP" sz="900">
              <a:solidFill>
                <a:schemeClr val="dk1"/>
              </a:solidFill>
              <a:effectLst/>
              <a:latin typeface="+mn-lt"/>
              <a:ea typeface="+mn-ea"/>
              <a:cs typeface="+mn-cs"/>
            </a:rPr>
            <a:t>300,000</a:t>
          </a:r>
          <a:r>
            <a:rPr kumimoji="1" lang="ja-JP" altLang="ja-JP" sz="900">
              <a:solidFill>
                <a:schemeClr val="dk1"/>
              </a:solidFill>
              <a:effectLst/>
              <a:latin typeface="+mn-lt"/>
              <a:ea typeface="+mn-ea"/>
              <a:cs typeface="+mn-cs"/>
            </a:rPr>
            <a:t>千円増加となった。引き続き本市財政健全化計画を着実に遂行し、一般財源化基金の取り崩しなしでの財政運営を目指す。</a:t>
          </a:r>
          <a:endParaRPr lang="ja-JP" altLang="ja-JP" sz="9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和歌山県橋本市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chemeClr val="dk1"/>
              </a:solidFill>
              <a:effectLst/>
              <a:latin typeface="+mn-lt"/>
              <a:ea typeface="+mn-ea"/>
              <a:cs typeface="+mn-cs"/>
            </a:rPr>
            <a:t>　</a:t>
          </a:r>
          <a:r>
            <a:rPr kumimoji="1" lang="ja-JP" altLang="ja-JP" sz="800">
              <a:solidFill>
                <a:schemeClr val="dk1"/>
              </a:solidFill>
              <a:effectLst/>
              <a:latin typeface="+mn-lt"/>
              <a:ea typeface="+mn-ea"/>
              <a:cs typeface="+mn-cs"/>
            </a:rPr>
            <a:t>水道事業会計については、令和元年度決算において、給水分担金が前年度比</a:t>
          </a:r>
          <a:r>
            <a:rPr kumimoji="1" lang="en-US" altLang="ja-JP" sz="800">
              <a:solidFill>
                <a:schemeClr val="dk1"/>
              </a:solidFill>
              <a:effectLst/>
              <a:latin typeface="+mn-lt"/>
              <a:ea typeface="+mn-ea"/>
              <a:cs typeface="+mn-cs"/>
            </a:rPr>
            <a:t>29.3</a:t>
          </a:r>
          <a:r>
            <a:rPr kumimoji="1" lang="ja-JP" altLang="ja-JP" sz="800">
              <a:solidFill>
                <a:schemeClr val="dk1"/>
              </a:solidFill>
              <a:effectLst/>
              <a:latin typeface="+mn-lt"/>
              <a:ea typeface="+mn-ea"/>
              <a:cs typeface="+mn-cs"/>
            </a:rPr>
            <a:t>％増となったが、有収水量が前年度比</a:t>
          </a:r>
          <a:r>
            <a:rPr kumimoji="1" lang="en-US" altLang="ja-JP" sz="800">
              <a:solidFill>
                <a:schemeClr val="dk1"/>
              </a:solidFill>
              <a:effectLst/>
              <a:latin typeface="+mn-lt"/>
              <a:ea typeface="+mn-ea"/>
              <a:cs typeface="+mn-cs"/>
            </a:rPr>
            <a:t>1.03</a:t>
          </a:r>
          <a:r>
            <a:rPr kumimoji="1" lang="ja-JP" altLang="ja-JP" sz="800">
              <a:solidFill>
                <a:schemeClr val="dk1"/>
              </a:solidFill>
              <a:effectLst/>
              <a:latin typeface="+mn-lt"/>
              <a:ea typeface="+mn-ea"/>
              <a:cs typeface="+mn-cs"/>
            </a:rPr>
            <a:t>％減で給水収益が減少し、総収益は前年度比</a:t>
          </a:r>
          <a:r>
            <a:rPr kumimoji="1" lang="en-US" altLang="ja-JP" sz="800">
              <a:solidFill>
                <a:schemeClr val="dk1"/>
              </a:solidFill>
              <a:effectLst/>
              <a:latin typeface="+mn-lt"/>
              <a:ea typeface="+mn-ea"/>
              <a:cs typeface="+mn-cs"/>
            </a:rPr>
            <a:t>0.2</a:t>
          </a:r>
          <a:r>
            <a:rPr kumimoji="1" lang="ja-JP" altLang="ja-JP" sz="800">
              <a:solidFill>
                <a:schemeClr val="dk1"/>
              </a:solidFill>
              <a:effectLst/>
              <a:latin typeface="+mn-lt"/>
              <a:ea typeface="+mn-ea"/>
              <a:cs typeface="+mn-cs"/>
            </a:rPr>
            <a:t>％減（</a:t>
          </a:r>
          <a:r>
            <a:rPr kumimoji="1" lang="en-US" altLang="ja-JP" sz="800">
              <a:solidFill>
                <a:schemeClr val="dk1"/>
              </a:solidFill>
              <a:effectLst/>
              <a:latin typeface="+mn-lt"/>
              <a:ea typeface="+mn-ea"/>
              <a:cs typeface="+mn-cs"/>
            </a:rPr>
            <a:t>2,918</a:t>
          </a:r>
          <a:r>
            <a:rPr kumimoji="1" lang="ja-JP" altLang="ja-JP" sz="800">
              <a:solidFill>
                <a:schemeClr val="dk1"/>
              </a:solidFill>
              <a:effectLst/>
              <a:latin typeface="+mn-lt"/>
              <a:ea typeface="+mn-ea"/>
              <a:cs typeface="+mn-cs"/>
            </a:rPr>
            <a:t>千円の減）となった。費用面では資産減耗費や減損損失の減により総費用は前年度比</a:t>
          </a:r>
          <a:r>
            <a:rPr kumimoji="1" lang="en-US" altLang="ja-JP" sz="800">
              <a:solidFill>
                <a:schemeClr val="dk1"/>
              </a:solidFill>
              <a:effectLst/>
              <a:latin typeface="+mn-lt"/>
              <a:ea typeface="+mn-ea"/>
              <a:cs typeface="+mn-cs"/>
            </a:rPr>
            <a:t>3.9</a:t>
          </a:r>
          <a:r>
            <a:rPr kumimoji="1" lang="ja-JP" altLang="ja-JP" sz="800">
              <a:solidFill>
                <a:schemeClr val="dk1"/>
              </a:solidFill>
              <a:effectLst/>
              <a:latin typeface="+mn-lt"/>
              <a:ea typeface="+mn-ea"/>
              <a:cs typeface="+mn-cs"/>
            </a:rPr>
            <a:t>％減（</a:t>
          </a:r>
          <a:r>
            <a:rPr kumimoji="1" lang="en-US" altLang="ja-JP" sz="800">
              <a:solidFill>
                <a:schemeClr val="dk1"/>
              </a:solidFill>
              <a:effectLst/>
              <a:latin typeface="+mn-lt"/>
              <a:ea typeface="+mn-ea"/>
              <a:cs typeface="+mn-cs"/>
            </a:rPr>
            <a:t>64,523</a:t>
          </a:r>
          <a:r>
            <a:rPr kumimoji="1" lang="ja-JP" altLang="ja-JP" sz="800">
              <a:solidFill>
                <a:schemeClr val="dk1"/>
              </a:solidFill>
              <a:effectLst/>
              <a:latin typeface="+mn-lt"/>
              <a:ea typeface="+mn-ea"/>
              <a:cs typeface="+mn-cs"/>
            </a:rPr>
            <a:t>千円の減）となった。これらにより当年度純利益は前年度比</a:t>
          </a:r>
          <a:r>
            <a:rPr kumimoji="1" lang="en-US" altLang="ja-JP" sz="800">
              <a:solidFill>
                <a:schemeClr val="dk1"/>
              </a:solidFill>
              <a:effectLst/>
              <a:latin typeface="+mn-lt"/>
              <a:ea typeface="+mn-ea"/>
              <a:cs typeface="+mn-cs"/>
            </a:rPr>
            <a:t>82.9</a:t>
          </a:r>
          <a:r>
            <a:rPr kumimoji="1" lang="ja-JP" altLang="ja-JP" sz="800">
              <a:solidFill>
                <a:schemeClr val="dk1"/>
              </a:solidFill>
              <a:effectLst/>
              <a:latin typeface="+mn-lt"/>
              <a:ea typeface="+mn-ea"/>
              <a:cs typeface="+mn-cs"/>
            </a:rPr>
            <a:t>％増（</a:t>
          </a:r>
          <a:r>
            <a:rPr kumimoji="1" lang="en-US" altLang="ja-JP" sz="800">
              <a:solidFill>
                <a:schemeClr val="dk1"/>
              </a:solidFill>
              <a:effectLst/>
              <a:latin typeface="+mn-lt"/>
              <a:ea typeface="+mn-ea"/>
              <a:cs typeface="+mn-cs"/>
            </a:rPr>
            <a:t>61,605</a:t>
          </a:r>
          <a:r>
            <a:rPr kumimoji="1" lang="ja-JP" altLang="ja-JP" sz="800">
              <a:solidFill>
                <a:schemeClr val="dk1"/>
              </a:solidFill>
              <a:effectLst/>
              <a:latin typeface="+mn-lt"/>
              <a:ea typeface="+mn-ea"/>
              <a:cs typeface="+mn-cs"/>
            </a:rPr>
            <a:t>千円増）の</a:t>
          </a:r>
          <a:r>
            <a:rPr kumimoji="1" lang="en-US" altLang="ja-JP" sz="800">
              <a:solidFill>
                <a:schemeClr val="dk1"/>
              </a:solidFill>
              <a:effectLst/>
              <a:latin typeface="+mn-lt"/>
              <a:ea typeface="+mn-ea"/>
              <a:cs typeface="+mn-cs"/>
            </a:rPr>
            <a:t>135,946</a:t>
          </a:r>
          <a:r>
            <a:rPr kumimoji="1" lang="ja-JP" altLang="ja-JP" sz="800">
              <a:solidFill>
                <a:schemeClr val="dk1"/>
              </a:solidFill>
              <a:effectLst/>
              <a:latin typeface="+mn-lt"/>
              <a:ea typeface="+mn-ea"/>
              <a:cs typeface="+mn-cs"/>
            </a:rPr>
            <a:t>千円を計上した。令和２年度から令和５年度にかけて事業費約</a:t>
          </a:r>
          <a:r>
            <a:rPr kumimoji="1" lang="en-US" altLang="ja-JP" sz="800">
              <a:solidFill>
                <a:schemeClr val="dk1"/>
              </a:solidFill>
              <a:effectLst/>
              <a:latin typeface="+mn-lt"/>
              <a:ea typeface="+mn-ea"/>
              <a:cs typeface="+mn-cs"/>
            </a:rPr>
            <a:t>29</a:t>
          </a:r>
          <a:r>
            <a:rPr kumimoji="1" lang="ja-JP" altLang="ja-JP" sz="800">
              <a:solidFill>
                <a:schemeClr val="dk1"/>
              </a:solidFill>
              <a:effectLst/>
              <a:latin typeface="+mn-lt"/>
              <a:ea typeface="+mn-ea"/>
              <a:cs typeface="+mn-cs"/>
            </a:rPr>
            <a:t>億円で浄水場第</a:t>
          </a:r>
          <a:r>
            <a:rPr kumimoji="1" lang="en-US" altLang="ja-JP" sz="800">
              <a:solidFill>
                <a:schemeClr val="dk1"/>
              </a:solidFill>
              <a:effectLst/>
              <a:latin typeface="+mn-lt"/>
              <a:ea typeface="+mn-ea"/>
              <a:cs typeface="+mn-cs"/>
            </a:rPr>
            <a:t>1</a:t>
          </a:r>
          <a:r>
            <a:rPr kumimoji="1" lang="ja-JP" altLang="ja-JP" sz="800">
              <a:solidFill>
                <a:schemeClr val="dk1"/>
              </a:solidFill>
              <a:effectLst/>
              <a:latin typeface="+mn-lt"/>
              <a:ea typeface="+mn-ea"/>
              <a:cs typeface="+mn-cs"/>
            </a:rPr>
            <a:t>期更新を計画している。更新財源確保のため、令和</a:t>
          </a:r>
          <a:r>
            <a:rPr kumimoji="1" lang="en-US" altLang="ja-JP" sz="800">
              <a:solidFill>
                <a:schemeClr val="dk1"/>
              </a:solidFill>
              <a:effectLst/>
              <a:latin typeface="+mn-lt"/>
              <a:ea typeface="+mn-ea"/>
              <a:cs typeface="+mn-cs"/>
            </a:rPr>
            <a:t>2</a:t>
          </a:r>
          <a:r>
            <a:rPr kumimoji="1" lang="ja-JP" altLang="ja-JP" sz="800">
              <a:solidFill>
                <a:schemeClr val="dk1"/>
              </a:solidFill>
              <a:effectLst/>
              <a:latin typeface="+mn-lt"/>
              <a:ea typeface="+mn-ea"/>
              <a:cs typeface="+mn-cs"/>
            </a:rPr>
            <a:t>年</a:t>
          </a:r>
          <a:r>
            <a:rPr kumimoji="1" lang="en-US" altLang="ja-JP" sz="800">
              <a:solidFill>
                <a:schemeClr val="dk1"/>
              </a:solidFill>
              <a:effectLst/>
              <a:latin typeface="+mn-lt"/>
              <a:ea typeface="+mn-ea"/>
              <a:cs typeface="+mn-cs"/>
            </a:rPr>
            <a:t>4</a:t>
          </a:r>
          <a:r>
            <a:rPr kumimoji="1" lang="ja-JP" altLang="ja-JP" sz="800">
              <a:solidFill>
                <a:schemeClr val="dk1"/>
              </a:solidFill>
              <a:effectLst/>
              <a:latin typeface="+mn-lt"/>
              <a:ea typeface="+mn-ea"/>
              <a:cs typeface="+mn-cs"/>
            </a:rPr>
            <a:t>月から水道料金を値上げした。引き続き安全で安定した水道水を供給するため、収益の確保とコストダウンを図り、また更新計画においても随時見直しながら健全経営に取り組む。</a:t>
          </a:r>
          <a:endParaRPr kumimoji="1" lang="en-US" altLang="ja-JP" sz="8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a:solidFill>
                <a:schemeClr val="dk1"/>
              </a:solidFill>
              <a:effectLst/>
              <a:latin typeface="+mn-lt"/>
              <a:ea typeface="+mn-ea"/>
              <a:cs typeface="+mn-cs"/>
            </a:rPr>
            <a:t>　</a:t>
          </a:r>
          <a:r>
            <a:rPr kumimoji="1" lang="ja-JP" altLang="ja-JP" sz="800">
              <a:solidFill>
                <a:schemeClr val="dk1"/>
              </a:solidFill>
              <a:effectLst/>
              <a:latin typeface="+mn-lt"/>
              <a:ea typeface="+mn-ea"/>
              <a:cs typeface="+mn-cs"/>
            </a:rPr>
            <a:t>下水道事業会計については、令和元年度から地方公営企業会計を適用した。収益においては、営業収益は下水道使用料や雨水処理負担金などで</a:t>
          </a:r>
          <a:r>
            <a:rPr kumimoji="1" lang="en-US" altLang="ja-JP" sz="800">
              <a:solidFill>
                <a:schemeClr val="dk1"/>
              </a:solidFill>
              <a:effectLst/>
              <a:latin typeface="+mn-lt"/>
              <a:ea typeface="+mn-ea"/>
              <a:cs typeface="+mn-cs"/>
            </a:rPr>
            <a:t>577,046</a:t>
          </a:r>
          <a:r>
            <a:rPr kumimoji="1" lang="ja-JP" altLang="ja-JP" sz="800">
              <a:solidFill>
                <a:schemeClr val="dk1"/>
              </a:solidFill>
              <a:effectLst/>
              <a:latin typeface="+mn-lt"/>
              <a:ea typeface="+mn-ea"/>
              <a:cs typeface="+mn-cs"/>
            </a:rPr>
            <a:t>千円を計上、営業外収益は長期前受金戻入や他会計補助金などで</a:t>
          </a:r>
          <a:r>
            <a:rPr kumimoji="1" lang="en-US" altLang="ja-JP" sz="800">
              <a:solidFill>
                <a:schemeClr val="dk1"/>
              </a:solidFill>
              <a:effectLst/>
              <a:latin typeface="+mn-lt"/>
              <a:ea typeface="+mn-ea"/>
              <a:cs typeface="+mn-cs"/>
            </a:rPr>
            <a:t>1,117,600</a:t>
          </a:r>
          <a:r>
            <a:rPr kumimoji="1" lang="ja-JP" altLang="ja-JP" sz="800">
              <a:solidFill>
                <a:schemeClr val="dk1"/>
              </a:solidFill>
              <a:effectLst/>
              <a:latin typeface="+mn-lt"/>
              <a:ea typeface="+mn-ea"/>
              <a:cs typeface="+mn-cs"/>
            </a:rPr>
            <a:t>千円を計上、特別利益は一般会計からの繰入金などで</a:t>
          </a:r>
          <a:r>
            <a:rPr kumimoji="1" lang="en-US" altLang="ja-JP" sz="800">
              <a:solidFill>
                <a:schemeClr val="dk1"/>
              </a:solidFill>
              <a:effectLst/>
              <a:latin typeface="+mn-lt"/>
              <a:ea typeface="+mn-ea"/>
              <a:cs typeface="+mn-cs"/>
            </a:rPr>
            <a:t>19,348</a:t>
          </a:r>
          <a:r>
            <a:rPr kumimoji="1" lang="ja-JP" altLang="ja-JP" sz="800">
              <a:solidFill>
                <a:schemeClr val="dk1"/>
              </a:solidFill>
              <a:effectLst/>
              <a:latin typeface="+mn-lt"/>
              <a:ea typeface="+mn-ea"/>
              <a:cs typeface="+mn-cs"/>
            </a:rPr>
            <a:t>千円を計上、総収益</a:t>
          </a:r>
          <a:r>
            <a:rPr kumimoji="1" lang="en-US" altLang="ja-JP" sz="800">
              <a:solidFill>
                <a:schemeClr val="dk1"/>
              </a:solidFill>
              <a:effectLst/>
              <a:latin typeface="+mn-lt"/>
              <a:ea typeface="+mn-ea"/>
              <a:cs typeface="+mn-cs"/>
            </a:rPr>
            <a:t>1,713,994</a:t>
          </a:r>
          <a:r>
            <a:rPr kumimoji="1" lang="ja-JP" altLang="ja-JP" sz="800">
              <a:solidFill>
                <a:schemeClr val="dk1"/>
              </a:solidFill>
              <a:effectLst/>
              <a:latin typeface="+mn-lt"/>
              <a:ea typeface="+mn-ea"/>
              <a:cs typeface="+mn-cs"/>
            </a:rPr>
            <a:t>千円を計上した。費用においては、営業費用は流域下水道維持管理負担金や減価償却費などで</a:t>
          </a:r>
          <a:r>
            <a:rPr kumimoji="1" lang="en-US" altLang="ja-JP" sz="800">
              <a:solidFill>
                <a:schemeClr val="dk1"/>
              </a:solidFill>
              <a:effectLst/>
              <a:latin typeface="+mn-lt"/>
              <a:ea typeface="+mn-ea"/>
              <a:cs typeface="+mn-cs"/>
            </a:rPr>
            <a:t>1,496,406</a:t>
          </a:r>
          <a:r>
            <a:rPr kumimoji="1" lang="ja-JP" altLang="ja-JP" sz="800">
              <a:solidFill>
                <a:schemeClr val="dk1"/>
              </a:solidFill>
              <a:effectLst/>
              <a:latin typeface="+mn-lt"/>
              <a:ea typeface="+mn-ea"/>
              <a:cs typeface="+mn-cs"/>
            </a:rPr>
            <a:t>千円を計上、営業外費用は支払利息等で</a:t>
          </a:r>
          <a:r>
            <a:rPr kumimoji="1" lang="en-US" altLang="ja-JP" sz="800">
              <a:solidFill>
                <a:schemeClr val="dk1"/>
              </a:solidFill>
              <a:effectLst/>
              <a:latin typeface="+mn-lt"/>
              <a:ea typeface="+mn-ea"/>
              <a:cs typeface="+mn-cs"/>
            </a:rPr>
            <a:t>190,188</a:t>
          </a:r>
          <a:r>
            <a:rPr kumimoji="1" lang="ja-JP" altLang="ja-JP" sz="800">
              <a:solidFill>
                <a:schemeClr val="dk1"/>
              </a:solidFill>
              <a:effectLst/>
              <a:latin typeface="+mn-lt"/>
              <a:ea typeface="+mn-ea"/>
              <a:cs typeface="+mn-cs"/>
            </a:rPr>
            <a:t>千円を計上、特別損失で賞与引当金繰入金などで</a:t>
          </a:r>
          <a:r>
            <a:rPr kumimoji="1" lang="en-US" altLang="ja-JP" sz="800">
              <a:solidFill>
                <a:schemeClr val="dk1"/>
              </a:solidFill>
              <a:effectLst/>
              <a:latin typeface="+mn-lt"/>
              <a:ea typeface="+mn-ea"/>
              <a:cs typeface="+mn-cs"/>
            </a:rPr>
            <a:t>19,490</a:t>
          </a:r>
          <a:r>
            <a:rPr kumimoji="1" lang="ja-JP" altLang="ja-JP" sz="800">
              <a:solidFill>
                <a:schemeClr val="dk1"/>
              </a:solidFill>
              <a:effectLst/>
              <a:latin typeface="+mn-lt"/>
              <a:ea typeface="+mn-ea"/>
              <a:cs typeface="+mn-cs"/>
            </a:rPr>
            <a:t>千円を計上、総費用</a:t>
          </a:r>
          <a:r>
            <a:rPr kumimoji="1" lang="en-US" altLang="ja-JP" sz="800">
              <a:solidFill>
                <a:schemeClr val="dk1"/>
              </a:solidFill>
              <a:effectLst/>
              <a:latin typeface="+mn-lt"/>
              <a:ea typeface="+mn-ea"/>
              <a:cs typeface="+mn-cs"/>
            </a:rPr>
            <a:t>1,706,084</a:t>
          </a:r>
          <a:r>
            <a:rPr kumimoji="1" lang="ja-JP" altLang="ja-JP" sz="800">
              <a:solidFill>
                <a:schemeClr val="dk1"/>
              </a:solidFill>
              <a:effectLst/>
              <a:latin typeface="+mn-lt"/>
              <a:ea typeface="+mn-ea"/>
              <a:cs typeface="+mn-cs"/>
            </a:rPr>
            <a:t>千円を計上した。その結果</a:t>
          </a:r>
          <a:r>
            <a:rPr kumimoji="1" lang="en-US" altLang="ja-JP" sz="800">
              <a:solidFill>
                <a:schemeClr val="dk1"/>
              </a:solidFill>
              <a:effectLst/>
              <a:latin typeface="+mn-lt"/>
              <a:ea typeface="+mn-ea"/>
              <a:cs typeface="+mn-cs"/>
            </a:rPr>
            <a:t>7,910</a:t>
          </a:r>
          <a:r>
            <a:rPr kumimoji="1" lang="ja-JP" altLang="ja-JP" sz="800">
              <a:solidFill>
                <a:schemeClr val="dk1"/>
              </a:solidFill>
              <a:effectLst/>
              <a:latin typeface="+mn-lt"/>
              <a:ea typeface="+mn-ea"/>
              <a:cs typeface="+mn-cs"/>
            </a:rPr>
            <a:t>千円の当年度純利益となった。地形上施設整備に高額な費用が必要となり整備面が遅れているが、水洗化率も低く収益確保が難しいため、整備方針の再検討や使用料改定を進める必要がある。</a:t>
          </a:r>
          <a:endParaRPr kumimoji="1" lang="en-US" altLang="ja-JP" sz="800">
            <a:solidFill>
              <a:schemeClr val="dk1"/>
            </a:solidFill>
            <a:effectLst/>
            <a:latin typeface="+mn-lt"/>
            <a:ea typeface="+mn-ea"/>
            <a:cs typeface="+mn-cs"/>
          </a:endParaRPr>
        </a:p>
        <a:p>
          <a:r>
            <a:rPr kumimoji="1" lang="ja-JP" altLang="en-US" sz="800">
              <a:solidFill>
                <a:schemeClr val="dk1"/>
              </a:solidFill>
              <a:effectLst/>
              <a:latin typeface="+mn-lt"/>
              <a:ea typeface="+mn-ea"/>
              <a:cs typeface="+mn-cs"/>
            </a:rPr>
            <a:t>　</a:t>
          </a:r>
          <a:r>
            <a:rPr kumimoji="1" lang="ja-JP" altLang="ja-JP" sz="800">
              <a:solidFill>
                <a:schemeClr val="dk1"/>
              </a:solidFill>
              <a:effectLst/>
              <a:latin typeface="+mn-lt"/>
              <a:ea typeface="+mn-ea"/>
              <a:cs typeface="+mn-cs"/>
            </a:rPr>
            <a:t>病院事業会計について、令和元年度の病床は前年度と同様、</a:t>
          </a:r>
          <a:r>
            <a:rPr kumimoji="1" lang="en-US" altLang="ja-JP" sz="800">
              <a:solidFill>
                <a:schemeClr val="dk1"/>
              </a:solidFill>
              <a:effectLst/>
              <a:latin typeface="+mn-lt"/>
              <a:ea typeface="+mn-ea"/>
              <a:cs typeface="+mn-cs"/>
            </a:rPr>
            <a:t>HCU</a:t>
          </a:r>
          <a:r>
            <a:rPr kumimoji="1" lang="ja-JP" altLang="ja-JP" sz="800">
              <a:solidFill>
                <a:schemeClr val="dk1"/>
              </a:solidFill>
              <a:effectLst/>
              <a:latin typeface="+mn-lt"/>
              <a:ea typeface="+mn-ea"/>
              <a:cs typeface="+mn-cs"/>
            </a:rPr>
            <a:t>、地域包括ケア病棟及び急性期病棟の</a:t>
          </a:r>
          <a:r>
            <a:rPr kumimoji="1" lang="en-US" altLang="ja-JP" sz="800">
              <a:solidFill>
                <a:schemeClr val="dk1"/>
              </a:solidFill>
              <a:effectLst/>
              <a:latin typeface="+mn-lt"/>
              <a:ea typeface="+mn-ea"/>
              <a:cs typeface="+mn-cs"/>
            </a:rPr>
            <a:t>300</a:t>
          </a:r>
          <a:r>
            <a:rPr kumimoji="1" lang="ja-JP" altLang="ja-JP" sz="800">
              <a:solidFill>
                <a:schemeClr val="dk1"/>
              </a:solidFill>
              <a:effectLst/>
              <a:latin typeface="+mn-lt"/>
              <a:ea typeface="+mn-ea"/>
              <a:cs typeface="+mn-cs"/>
            </a:rPr>
            <a:t>床で運営したが、乳腺・呼吸器外科の引き上げや新型コロナウイルス感染症の影響により、１日平均入院患者数は</a:t>
          </a:r>
          <a:r>
            <a:rPr kumimoji="1" lang="en-US" altLang="ja-JP" sz="800">
              <a:solidFill>
                <a:schemeClr val="dk1"/>
              </a:solidFill>
              <a:effectLst/>
              <a:latin typeface="+mn-lt"/>
              <a:ea typeface="+mn-ea"/>
              <a:cs typeface="+mn-cs"/>
            </a:rPr>
            <a:t>245.0</a:t>
          </a:r>
          <a:r>
            <a:rPr kumimoji="1" lang="ja-JP" altLang="ja-JP" sz="800">
              <a:solidFill>
                <a:schemeClr val="dk1"/>
              </a:solidFill>
              <a:effectLst/>
              <a:latin typeface="+mn-lt"/>
              <a:ea typeface="+mn-ea"/>
              <a:cs typeface="+mn-cs"/>
            </a:rPr>
            <a:t>人と前年度比</a:t>
          </a:r>
          <a:r>
            <a:rPr kumimoji="1" lang="en-US" altLang="ja-JP" sz="800">
              <a:solidFill>
                <a:schemeClr val="dk1"/>
              </a:solidFill>
              <a:effectLst/>
              <a:latin typeface="+mn-lt"/>
              <a:ea typeface="+mn-ea"/>
              <a:cs typeface="+mn-cs"/>
            </a:rPr>
            <a:t>14.9</a:t>
          </a:r>
          <a:r>
            <a:rPr kumimoji="1" lang="ja-JP" altLang="ja-JP" sz="800">
              <a:solidFill>
                <a:schemeClr val="dk1"/>
              </a:solidFill>
              <a:effectLst/>
              <a:latin typeface="+mn-lt"/>
              <a:ea typeface="+mn-ea"/>
              <a:cs typeface="+mn-cs"/>
            </a:rPr>
            <a:t>人の減、入院診療単価も</a:t>
          </a:r>
          <a:r>
            <a:rPr kumimoji="1" lang="en-US" altLang="ja-JP" sz="800">
              <a:solidFill>
                <a:schemeClr val="dk1"/>
              </a:solidFill>
              <a:effectLst/>
              <a:latin typeface="+mn-lt"/>
              <a:ea typeface="+mn-ea"/>
              <a:cs typeface="+mn-cs"/>
            </a:rPr>
            <a:t>51,130</a:t>
          </a:r>
          <a:r>
            <a:rPr kumimoji="1" lang="ja-JP" altLang="ja-JP" sz="800">
              <a:solidFill>
                <a:schemeClr val="dk1"/>
              </a:solidFill>
              <a:effectLst/>
              <a:latin typeface="+mn-lt"/>
              <a:ea typeface="+mn-ea"/>
              <a:cs typeface="+mn-cs"/>
            </a:rPr>
            <a:t>円と前年度比</a:t>
          </a:r>
          <a:r>
            <a:rPr kumimoji="1" lang="en-US" altLang="ja-JP" sz="800">
              <a:solidFill>
                <a:schemeClr val="dk1"/>
              </a:solidFill>
              <a:effectLst/>
              <a:latin typeface="+mn-lt"/>
              <a:ea typeface="+mn-ea"/>
              <a:cs typeface="+mn-cs"/>
            </a:rPr>
            <a:t>392</a:t>
          </a:r>
          <a:r>
            <a:rPr kumimoji="1" lang="ja-JP" altLang="ja-JP" sz="800">
              <a:solidFill>
                <a:schemeClr val="dk1"/>
              </a:solidFill>
              <a:effectLst/>
              <a:latin typeface="+mn-lt"/>
              <a:ea typeface="+mn-ea"/>
              <a:cs typeface="+mn-cs"/>
            </a:rPr>
            <a:t>円の減となった。その結果、入院収益では、</a:t>
          </a:r>
          <a:r>
            <a:rPr kumimoji="1" lang="en-US" altLang="ja-JP" sz="800">
              <a:solidFill>
                <a:schemeClr val="dk1"/>
              </a:solidFill>
              <a:effectLst/>
              <a:latin typeface="+mn-lt"/>
              <a:ea typeface="+mn-ea"/>
              <a:cs typeface="+mn-cs"/>
            </a:rPr>
            <a:t>301,195</a:t>
          </a:r>
          <a:r>
            <a:rPr kumimoji="1" lang="ja-JP" altLang="ja-JP" sz="800">
              <a:solidFill>
                <a:schemeClr val="dk1"/>
              </a:solidFill>
              <a:effectLst/>
              <a:latin typeface="+mn-lt"/>
              <a:ea typeface="+mn-ea"/>
              <a:cs typeface="+mn-cs"/>
            </a:rPr>
            <a:t>千円の減収となった。外来収益においては、１日平均外来患者数が</a:t>
          </a:r>
          <a:r>
            <a:rPr kumimoji="1" lang="en-US" altLang="ja-JP" sz="800">
              <a:solidFill>
                <a:schemeClr val="dk1"/>
              </a:solidFill>
              <a:effectLst/>
              <a:latin typeface="+mn-lt"/>
              <a:ea typeface="+mn-ea"/>
              <a:cs typeface="+mn-cs"/>
            </a:rPr>
            <a:t>583.3</a:t>
          </a:r>
          <a:r>
            <a:rPr kumimoji="1" lang="ja-JP" altLang="ja-JP" sz="800">
              <a:solidFill>
                <a:schemeClr val="dk1"/>
              </a:solidFill>
              <a:effectLst/>
              <a:latin typeface="+mn-lt"/>
              <a:ea typeface="+mn-ea"/>
              <a:cs typeface="+mn-cs"/>
            </a:rPr>
            <a:t>人と前年度比</a:t>
          </a:r>
          <a:r>
            <a:rPr kumimoji="1" lang="en-US" altLang="ja-JP" sz="800">
              <a:solidFill>
                <a:schemeClr val="dk1"/>
              </a:solidFill>
              <a:effectLst/>
              <a:latin typeface="+mn-lt"/>
              <a:ea typeface="+mn-ea"/>
              <a:cs typeface="+mn-cs"/>
            </a:rPr>
            <a:t>2.2</a:t>
          </a:r>
          <a:r>
            <a:rPr kumimoji="1" lang="ja-JP" altLang="ja-JP" sz="800">
              <a:solidFill>
                <a:schemeClr val="dk1"/>
              </a:solidFill>
              <a:effectLst/>
              <a:latin typeface="+mn-lt"/>
              <a:ea typeface="+mn-ea"/>
              <a:cs typeface="+mn-cs"/>
            </a:rPr>
            <a:t>人の減、外来診療単価が</a:t>
          </a:r>
          <a:r>
            <a:rPr kumimoji="1" lang="en-US" altLang="ja-JP" sz="800">
              <a:solidFill>
                <a:schemeClr val="dk1"/>
              </a:solidFill>
              <a:effectLst/>
              <a:latin typeface="+mn-lt"/>
              <a:ea typeface="+mn-ea"/>
              <a:cs typeface="+mn-cs"/>
            </a:rPr>
            <a:t>12,101</a:t>
          </a:r>
          <a:r>
            <a:rPr kumimoji="1" lang="ja-JP" altLang="ja-JP" sz="800">
              <a:solidFill>
                <a:schemeClr val="dk1"/>
              </a:solidFill>
              <a:effectLst/>
              <a:latin typeface="+mn-lt"/>
              <a:ea typeface="+mn-ea"/>
              <a:cs typeface="+mn-cs"/>
            </a:rPr>
            <a:t>円と前年度比</a:t>
          </a:r>
          <a:r>
            <a:rPr kumimoji="1" lang="en-US" altLang="ja-JP" sz="800">
              <a:solidFill>
                <a:schemeClr val="dk1"/>
              </a:solidFill>
              <a:effectLst/>
              <a:latin typeface="+mn-lt"/>
              <a:ea typeface="+mn-ea"/>
              <a:cs typeface="+mn-cs"/>
            </a:rPr>
            <a:t>380</a:t>
          </a:r>
          <a:r>
            <a:rPr kumimoji="1" lang="ja-JP" altLang="ja-JP" sz="800">
              <a:solidFill>
                <a:schemeClr val="dk1"/>
              </a:solidFill>
              <a:effectLst/>
              <a:latin typeface="+mn-lt"/>
              <a:ea typeface="+mn-ea"/>
              <a:cs typeface="+mn-cs"/>
            </a:rPr>
            <a:t>円の減となり、</a:t>
          </a:r>
          <a:r>
            <a:rPr kumimoji="1" lang="en-US" altLang="ja-JP" sz="800">
              <a:solidFill>
                <a:schemeClr val="dk1"/>
              </a:solidFill>
              <a:effectLst/>
              <a:latin typeface="+mn-lt"/>
              <a:ea typeface="+mn-ea"/>
              <a:cs typeface="+mn-cs"/>
            </a:rPr>
            <a:t>88,943</a:t>
          </a:r>
          <a:r>
            <a:rPr kumimoji="1" lang="ja-JP" altLang="ja-JP" sz="800">
              <a:solidFill>
                <a:schemeClr val="dk1"/>
              </a:solidFill>
              <a:effectLst/>
              <a:latin typeface="+mn-lt"/>
              <a:ea typeface="+mn-ea"/>
              <a:cs typeface="+mn-cs"/>
            </a:rPr>
            <a:t>千円の減収となった。病院事業収益全体としては、前年度比</a:t>
          </a:r>
          <a:r>
            <a:rPr kumimoji="1" lang="en-US" altLang="ja-JP" sz="800">
              <a:solidFill>
                <a:schemeClr val="dk1"/>
              </a:solidFill>
              <a:effectLst/>
              <a:latin typeface="+mn-lt"/>
              <a:ea typeface="+mn-ea"/>
              <a:cs typeface="+mn-cs"/>
            </a:rPr>
            <a:t>386,093</a:t>
          </a:r>
          <a:r>
            <a:rPr kumimoji="1" lang="ja-JP" altLang="ja-JP" sz="800">
              <a:solidFill>
                <a:schemeClr val="dk1"/>
              </a:solidFill>
              <a:effectLst/>
              <a:latin typeface="+mn-lt"/>
              <a:ea typeface="+mn-ea"/>
              <a:cs typeface="+mn-cs"/>
            </a:rPr>
            <a:t>千円の減収となった。</a:t>
          </a:r>
          <a:endParaRPr lang="ja-JP" altLang="ja-JP" sz="800">
            <a:effectLst/>
          </a:endParaRPr>
        </a:p>
        <a:p>
          <a:r>
            <a:rPr kumimoji="1" lang="ja-JP" altLang="ja-JP" sz="800">
              <a:solidFill>
                <a:schemeClr val="dk1"/>
              </a:solidFill>
              <a:effectLst/>
              <a:latin typeface="+mn-lt"/>
              <a:ea typeface="+mn-ea"/>
              <a:cs typeface="+mn-cs"/>
            </a:rPr>
            <a:t>　一方、費用については、退職勧奨制度の廃止に伴い、永年勤続者の退職者が増加したため、退職金が増加し、給与費が増加したが、入院患者数の減少等により材料費が減、委託料等の減により経費も減少したため、病院事業費用全体としては、前年度比</a:t>
          </a:r>
          <a:r>
            <a:rPr kumimoji="1" lang="en-US" altLang="ja-JP" sz="800">
              <a:solidFill>
                <a:schemeClr val="dk1"/>
              </a:solidFill>
              <a:effectLst/>
              <a:latin typeface="+mn-lt"/>
              <a:ea typeface="+mn-ea"/>
              <a:cs typeface="+mn-cs"/>
            </a:rPr>
            <a:t>102,039</a:t>
          </a:r>
          <a:r>
            <a:rPr kumimoji="1" lang="ja-JP" altLang="ja-JP" sz="800">
              <a:solidFill>
                <a:schemeClr val="dk1"/>
              </a:solidFill>
              <a:effectLst/>
              <a:latin typeface="+mn-lt"/>
              <a:ea typeface="+mn-ea"/>
              <a:cs typeface="+mn-cs"/>
            </a:rPr>
            <a:t>千円の減少となった。その結果、令和元年度は</a:t>
          </a:r>
          <a:r>
            <a:rPr kumimoji="1" lang="en-US" altLang="ja-JP" sz="800">
              <a:solidFill>
                <a:schemeClr val="dk1"/>
              </a:solidFill>
              <a:effectLst/>
              <a:latin typeface="+mn-lt"/>
              <a:ea typeface="+mn-ea"/>
              <a:cs typeface="+mn-cs"/>
            </a:rPr>
            <a:t>267,717</a:t>
          </a:r>
          <a:r>
            <a:rPr kumimoji="1" lang="ja-JP" altLang="ja-JP" sz="800">
              <a:solidFill>
                <a:schemeClr val="dk1"/>
              </a:solidFill>
              <a:effectLst/>
              <a:latin typeface="+mn-lt"/>
              <a:ea typeface="+mn-ea"/>
              <a:cs typeface="+mn-cs"/>
            </a:rPr>
            <a:t>千円の純損失となった。令和</a:t>
          </a:r>
          <a:r>
            <a:rPr kumimoji="1" lang="en-US" altLang="ja-JP" sz="800">
              <a:solidFill>
                <a:schemeClr val="dk1"/>
              </a:solidFill>
              <a:effectLst/>
              <a:latin typeface="+mn-lt"/>
              <a:ea typeface="+mn-ea"/>
              <a:cs typeface="+mn-cs"/>
            </a:rPr>
            <a:t>2</a:t>
          </a:r>
          <a:r>
            <a:rPr kumimoji="1" lang="ja-JP" altLang="ja-JP" sz="800">
              <a:solidFill>
                <a:schemeClr val="dk1"/>
              </a:solidFill>
              <a:effectLst/>
              <a:latin typeface="+mn-lt"/>
              <a:ea typeface="+mn-ea"/>
              <a:cs typeface="+mn-cs"/>
            </a:rPr>
            <a:t>年度は、新型コロナウイルス感染症の影響もあり、入院患者数、外来患者数ともに前年度を下回っているが、橋本市訪問看護ステーションと組織統合を行ったため、幅広く患者をサポートする体制を整え、令和</a:t>
          </a:r>
          <a:r>
            <a:rPr kumimoji="1" lang="en-US" altLang="ja-JP" sz="800">
              <a:solidFill>
                <a:schemeClr val="dk1"/>
              </a:solidFill>
              <a:effectLst/>
              <a:latin typeface="+mn-lt"/>
              <a:ea typeface="+mn-ea"/>
              <a:cs typeface="+mn-cs"/>
            </a:rPr>
            <a:t>3</a:t>
          </a:r>
          <a:r>
            <a:rPr kumimoji="1" lang="ja-JP" altLang="ja-JP" sz="800">
              <a:solidFill>
                <a:schemeClr val="dk1"/>
              </a:solidFill>
              <a:effectLst/>
              <a:latin typeface="+mn-lt"/>
              <a:ea typeface="+mn-ea"/>
              <a:cs typeface="+mn-cs"/>
            </a:rPr>
            <a:t>年度に控えている電子カルテの更新に向けて、安定した病院経営に努めていく。</a:t>
          </a:r>
          <a:endParaRPr lang="ja-JP" altLang="ja-JP" sz="8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800">
            <a:effectLst/>
          </a:endParaRPr>
        </a:p>
        <a:p>
          <a:endParaRPr lang="ja-JP" altLang="ja-JP" sz="8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26517446</v>
      </c>
      <c r="BO4" s="393"/>
      <c r="BP4" s="393"/>
      <c r="BQ4" s="393"/>
      <c r="BR4" s="393"/>
      <c r="BS4" s="393"/>
      <c r="BT4" s="393"/>
      <c r="BU4" s="394"/>
      <c r="BV4" s="392">
        <v>25699711</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2.9</v>
      </c>
      <c r="CU4" s="399"/>
      <c r="CV4" s="399"/>
      <c r="CW4" s="399"/>
      <c r="CX4" s="399"/>
      <c r="CY4" s="399"/>
      <c r="CZ4" s="399"/>
      <c r="DA4" s="400"/>
      <c r="DB4" s="398">
        <v>3.6</v>
      </c>
      <c r="DC4" s="399"/>
      <c r="DD4" s="399"/>
      <c r="DE4" s="399"/>
      <c r="DF4" s="399"/>
      <c r="DG4" s="399"/>
      <c r="DH4" s="399"/>
      <c r="DI4" s="400"/>
      <c r="DJ4" s="186"/>
      <c r="DK4" s="186"/>
      <c r="DL4" s="186"/>
      <c r="DM4" s="186"/>
      <c r="DN4" s="186"/>
      <c r="DO4" s="186"/>
    </row>
    <row r="5" spans="1:119" ht="18.75" customHeight="1">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26008874</v>
      </c>
      <c r="BO5" s="430"/>
      <c r="BP5" s="430"/>
      <c r="BQ5" s="430"/>
      <c r="BR5" s="430"/>
      <c r="BS5" s="430"/>
      <c r="BT5" s="430"/>
      <c r="BU5" s="431"/>
      <c r="BV5" s="429">
        <v>25040908</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101</v>
      </c>
      <c r="CU5" s="427"/>
      <c r="CV5" s="427"/>
      <c r="CW5" s="427"/>
      <c r="CX5" s="427"/>
      <c r="CY5" s="427"/>
      <c r="CZ5" s="427"/>
      <c r="DA5" s="428"/>
      <c r="DB5" s="426">
        <v>100.4</v>
      </c>
      <c r="DC5" s="427"/>
      <c r="DD5" s="427"/>
      <c r="DE5" s="427"/>
      <c r="DF5" s="427"/>
      <c r="DG5" s="427"/>
      <c r="DH5" s="427"/>
      <c r="DI5" s="428"/>
      <c r="DJ5" s="186"/>
      <c r="DK5" s="186"/>
      <c r="DL5" s="186"/>
      <c r="DM5" s="186"/>
      <c r="DN5" s="186"/>
      <c r="DO5" s="186"/>
    </row>
    <row r="6" spans="1:119" ht="18.75" customHeight="1">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102</v>
      </c>
      <c r="AV6" s="462"/>
      <c r="AW6" s="462"/>
      <c r="AX6" s="462"/>
      <c r="AY6" s="463" t="s">
        <v>103</v>
      </c>
      <c r="AZ6" s="464"/>
      <c r="BA6" s="464"/>
      <c r="BB6" s="464"/>
      <c r="BC6" s="464"/>
      <c r="BD6" s="464"/>
      <c r="BE6" s="464"/>
      <c r="BF6" s="464"/>
      <c r="BG6" s="464"/>
      <c r="BH6" s="464"/>
      <c r="BI6" s="464"/>
      <c r="BJ6" s="464"/>
      <c r="BK6" s="464"/>
      <c r="BL6" s="464"/>
      <c r="BM6" s="465"/>
      <c r="BN6" s="429">
        <v>508572</v>
      </c>
      <c r="BO6" s="430"/>
      <c r="BP6" s="430"/>
      <c r="BQ6" s="430"/>
      <c r="BR6" s="430"/>
      <c r="BS6" s="430"/>
      <c r="BT6" s="430"/>
      <c r="BU6" s="431"/>
      <c r="BV6" s="429">
        <v>658803</v>
      </c>
      <c r="BW6" s="430"/>
      <c r="BX6" s="430"/>
      <c r="BY6" s="430"/>
      <c r="BZ6" s="430"/>
      <c r="CA6" s="430"/>
      <c r="CB6" s="430"/>
      <c r="CC6" s="431"/>
      <c r="CD6" s="432" t="s">
        <v>104</v>
      </c>
      <c r="CE6" s="433"/>
      <c r="CF6" s="433"/>
      <c r="CG6" s="433"/>
      <c r="CH6" s="433"/>
      <c r="CI6" s="433"/>
      <c r="CJ6" s="433"/>
      <c r="CK6" s="433"/>
      <c r="CL6" s="433"/>
      <c r="CM6" s="433"/>
      <c r="CN6" s="433"/>
      <c r="CO6" s="433"/>
      <c r="CP6" s="433"/>
      <c r="CQ6" s="433"/>
      <c r="CR6" s="433"/>
      <c r="CS6" s="434"/>
      <c r="CT6" s="466">
        <v>105.5</v>
      </c>
      <c r="CU6" s="467"/>
      <c r="CV6" s="467"/>
      <c r="CW6" s="467"/>
      <c r="CX6" s="467"/>
      <c r="CY6" s="467"/>
      <c r="CZ6" s="467"/>
      <c r="DA6" s="468"/>
      <c r="DB6" s="466">
        <v>106.3</v>
      </c>
      <c r="DC6" s="467"/>
      <c r="DD6" s="467"/>
      <c r="DE6" s="467"/>
      <c r="DF6" s="467"/>
      <c r="DG6" s="467"/>
      <c r="DH6" s="467"/>
      <c r="DI6" s="468"/>
      <c r="DJ6" s="186"/>
      <c r="DK6" s="186"/>
      <c r="DL6" s="186"/>
      <c r="DM6" s="186"/>
      <c r="DN6" s="186"/>
      <c r="DO6" s="186"/>
    </row>
    <row r="7" spans="1:119" ht="18.75" customHeight="1">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105</v>
      </c>
      <c r="AN7" s="459"/>
      <c r="AO7" s="459"/>
      <c r="AP7" s="459"/>
      <c r="AQ7" s="459"/>
      <c r="AR7" s="459"/>
      <c r="AS7" s="459"/>
      <c r="AT7" s="460"/>
      <c r="AU7" s="461" t="s">
        <v>106</v>
      </c>
      <c r="AV7" s="462"/>
      <c r="AW7" s="462"/>
      <c r="AX7" s="462"/>
      <c r="AY7" s="463" t="s">
        <v>107</v>
      </c>
      <c r="AZ7" s="464"/>
      <c r="BA7" s="464"/>
      <c r="BB7" s="464"/>
      <c r="BC7" s="464"/>
      <c r="BD7" s="464"/>
      <c r="BE7" s="464"/>
      <c r="BF7" s="464"/>
      <c r="BG7" s="464"/>
      <c r="BH7" s="464"/>
      <c r="BI7" s="464"/>
      <c r="BJ7" s="464"/>
      <c r="BK7" s="464"/>
      <c r="BL7" s="464"/>
      <c r="BM7" s="465"/>
      <c r="BN7" s="429">
        <v>42492</v>
      </c>
      <c r="BO7" s="430"/>
      <c r="BP7" s="430"/>
      <c r="BQ7" s="430"/>
      <c r="BR7" s="430"/>
      <c r="BS7" s="430"/>
      <c r="BT7" s="430"/>
      <c r="BU7" s="431"/>
      <c r="BV7" s="429">
        <v>64515</v>
      </c>
      <c r="BW7" s="430"/>
      <c r="BX7" s="430"/>
      <c r="BY7" s="430"/>
      <c r="BZ7" s="430"/>
      <c r="CA7" s="430"/>
      <c r="CB7" s="430"/>
      <c r="CC7" s="431"/>
      <c r="CD7" s="432" t="s">
        <v>108</v>
      </c>
      <c r="CE7" s="433"/>
      <c r="CF7" s="433"/>
      <c r="CG7" s="433"/>
      <c r="CH7" s="433"/>
      <c r="CI7" s="433"/>
      <c r="CJ7" s="433"/>
      <c r="CK7" s="433"/>
      <c r="CL7" s="433"/>
      <c r="CM7" s="433"/>
      <c r="CN7" s="433"/>
      <c r="CO7" s="433"/>
      <c r="CP7" s="433"/>
      <c r="CQ7" s="433"/>
      <c r="CR7" s="433"/>
      <c r="CS7" s="434"/>
      <c r="CT7" s="429">
        <v>16163868</v>
      </c>
      <c r="CU7" s="430"/>
      <c r="CV7" s="430"/>
      <c r="CW7" s="430"/>
      <c r="CX7" s="430"/>
      <c r="CY7" s="430"/>
      <c r="CZ7" s="430"/>
      <c r="DA7" s="431"/>
      <c r="DB7" s="429">
        <v>16307754</v>
      </c>
      <c r="DC7" s="430"/>
      <c r="DD7" s="430"/>
      <c r="DE7" s="430"/>
      <c r="DF7" s="430"/>
      <c r="DG7" s="430"/>
      <c r="DH7" s="430"/>
      <c r="DI7" s="431"/>
      <c r="DJ7" s="186"/>
      <c r="DK7" s="186"/>
      <c r="DL7" s="186"/>
      <c r="DM7" s="186"/>
      <c r="DN7" s="186"/>
      <c r="DO7" s="186"/>
    </row>
    <row r="8" spans="1:119" ht="18.75" customHeight="1" thickBot="1">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109</v>
      </c>
      <c r="AN8" s="459"/>
      <c r="AO8" s="459"/>
      <c r="AP8" s="459"/>
      <c r="AQ8" s="459"/>
      <c r="AR8" s="459"/>
      <c r="AS8" s="459"/>
      <c r="AT8" s="460"/>
      <c r="AU8" s="461" t="s">
        <v>110</v>
      </c>
      <c r="AV8" s="462"/>
      <c r="AW8" s="462"/>
      <c r="AX8" s="462"/>
      <c r="AY8" s="463" t="s">
        <v>111</v>
      </c>
      <c r="AZ8" s="464"/>
      <c r="BA8" s="464"/>
      <c r="BB8" s="464"/>
      <c r="BC8" s="464"/>
      <c r="BD8" s="464"/>
      <c r="BE8" s="464"/>
      <c r="BF8" s="464"/>
      <c r="BG8" s="464"/>
      <c r="BH8" s="464"/>
      <c r="BI8" s="464"/>
      <c r="BJ8" s="464"/>
      <c r="BK8" s="464"/>
      <c r="BL8" s="464"/>
      <c r="BM8" s="465"/>
      <c r="BN8" s="429">
        <v>466080</v>
      </c>
      <c r="BO8" s="430"/>
      <c r="BP8" s="430"/>
      <c r="BQ8" s="430"/>
      <c r="BR8" s="430"/>
      <c r="BS8" s="430"/>
      <c r="BT8" s="430"/>
      <c r="BU8" s="431"/>
      <c r="BV8" s="429">
        <v>594288</v>
      </c>
      <c r="BW8" s="430"/>
      <c r="BX8" s="430"/>
      <c r="BY8" s="430"/>
      <c r="BZ8" s="430"/>
      <c r="CA8" s="430"/>
      <c r="CB8" s="430"/>
      <c r="CC8" s="431"/>
      <c r="CD8" s="432" t="s">
        <v>112</v>
      </c>
      <c r="CE8" s="433"/>
      <c r="CF8" s="433"/>
      <c r="CG8" s="433"/>
      <c r="CH8" s="433"/>
      <c r="CI8" s="433"/>
      <c r="CJ8" s="433"/>
      <c r="CK8" s="433"/>
      <c r="CL8" s="433"/>
      <c r="CM8" s="433"/>
      <c r="CN8" s="433"/>
      <c r="CO8" s="433"/>
      <c r="CP8" s="433"/>
      <c r="CQ8" s="433"/>
      <c r="CR8" s="433"/>
      <c r="CS8" s="434"/>
      <c r="CT8" s="469">
        <v>0.46</v>
      </c>
      <c r="CU8" s="470"/>
      <c r="CV8" s="470"/>
      <c r="CW8" s="470"/>
      <c r="CX8" s="470"/>
      <c r="CY8" s="470"/>
      <c r="CZ8" s="470"/>
      <c r="DA8" s="471"/>
      <c r="DB8" s="469">
        <v>0.46</v>
      </c>
      <c r="DC8" s="470"/>
      <c r="DD8" s="470"/>
      <c r="DE8" s="470"/>
      <c r="DF8" s="470"/>
      <c r="DG8" s="470"/>
      <c r="DH8" s="470"/>
      <c r="DI8" s="471"/>
      <c r="DJ8" s="186"/>
      <c r="DK8" s="186"/>
      <c r="DL8" s="186"/>
      <c r="DM8" s="186"/>
      <c r="DN8" s="186"/>
      <c r="DO8" s="186"/>
    </row>
    <row r="9" spans="1:119" ht="18.75" customHeight="1" thickBot="1">
      <c r="A9" s="187"/>
      <c r="B9" s="423" t="s">
        <v>113</v>
      </c>
      <c r="C9" s="424"/>
      <c r="D9" s="424"/>
      <c r="E9" s="424"/>
      <c r="F9" s="424"/>
      <c r="G9" s="424"/>
      <c r="H9" s="424"/>
      <c r="I9" s="424"/>
      <c r="J9" s="424"/>
      <c r="K9" s="472"/>
      <c r="L9" s="473" t="s">
        <v>114</v>
      </c>
      <c r="M9" s="474"/>
      <c r="N9" s="474"/>
      <c r="O9" s="474"/>
      <c r="P9" s="474"/>
      <c r="Q9" s="475"/>
      <c r="R9" s="476">
        <v>63621</v>
      </c>
      <c r="S9" s="477"/>
      <c r="T9" s="477"/>
      <c r="U9" s="477"/>
      <c r="V9" s="478"/>
      <c r="W9" s="386" t="s">
        <v>115</v>
      </c>
      <c r="X9" s="387"/>
      <c r="Y9" s="387"/>
      <c r="Z9" s="387"/>
      <c r="AA9" s="387"/>
      <c r="AB9" s="387"/>
      <c r="AC9" s="387"/>
      <c r="AD9" s="387"/>
      <c r="AE9" s="387"/>
      <c r="AF9" s="387"/>
      <c r="AG9" s="387"/>
      <c r="AH9" s="387"/>
      <c r="AI9" s="387"/>
      <c r="AJ9" s="387"/>
      <c r="AK9" s="387"/>
      <c r="AL9" s="388"/>
      <c r="AM9" s="458" t="s">
        <v>116</v>
      </c>
      <c r="AN9" s="459"/>
      <c r="AO9" s="459"/>
      <c r="AP9" s="459"/>
      <c r="AQ9" s="459"/>
      <c r="AR9" s="459"/>
      <c r="AS9" s="459"/>
      <c r="AT9" s="460"/>
      <c r="AU9" s="461" t="s">
        <v>117</v>
      </c>
      <c r="AV9" s="462"/>
      <c r="AW9" s="462"/>
      <c r="AX9" s="462"/>
      <c r="AY9" s="463" t="s">
        <v>118</v>
      </c>
      <c r="AZ9" s="464"/>
      <c r="BA9" s="464"/>
      <c r="BB9" s="464"/>
      <c r="BC9" s="464"/>
      <c r="BD9" s="464"/>
      <c r="BE9" s="464"/>
      <c r="BF9" s="464"/>
      <c r="BG9" s="464"/>
      <c r="BH9" s="464"/>
      <c r="BI9" s="464"/>
      <c r="BJ9" s="464"/>
      <c r="BK9" s="464"/>
      <c r="BL9" s="464"/>
      <c r="BM9" s="465"/>
      <c r="BN9" s="429">
        <v>-128208</v>
      </c>
      <c r="BO9" s="430"/>
      <c r="BP9" s="430"/>
      <c r="BQ9" s="430"/>
      <c r="BR9" s="430"/>
      <c r="BS9" s="430"/>
      <c r="BT9" s="430"/>
      <c r="BU9" s="431"/>
      <c r="BV9" s="429">
        <v>274050</v>
      </c>
      <c r="BW9" s="430"/>
      <c r="BX9" s="430"/>
      <c r="BY9" s="430"/>
      <c r="BZ9" s="430"/>
      <c r="CA9" s="430"/>
      <c r="CB9" s="430"/>
      <c r="CC9" s="431"/>
      <c r="CD9" s="432" t="s">
        <v>119</v>
      </c>
      <c r="CE9" s="433"/>
      <c r="CF9" s="433"/>
      <c r="CG9" s="433"/>
      <c r="CH9" s="433"/>
      <c r="CI9" s="433"/>
      <c r="CJ9" s="433"/>
      <c r="CK9" s="433"/>
      <c r="CL9" s="433"/>
      <c r="CM9" s="433"/>
      <c r="CN9" s="433"/>
      <c r="CO9" s="433"/>
      <c r="CP9" s="433"/>
      <c r="CQ9" s="433"/>
      <c r="CR9" s="433"/>
      <c r="CS9" s="434"/>
      <c r="CT9" s="426">
        <v>20.399999999999999</v>
      </c>
      <c r="CU9" s="427"/>
      <c r="CV9" s="427"/>
      <c r="CW9" s="427"/>
      <c r="CX9" s="427"/>
      <c r="CY9" s="427"/>
      <c r="CZ9" s="427"/>
      <c r="DA9" s="428"/>
      <c r="DB9" s="426">
        <v>20.7</v>
      </c>
      <c r="DC9" s="427"/>
      <c r="DD9" s="427"/>
      <c r="DE9" s="427"/>
      <c r="DF9" s="427"/>
      <c r="DG9" s="427"/>
      <c r="DH9" s="427"/>
      <c r="DI9" s="428"/>
      <c r="DJ9" s="186"/>
      <c r="DK9" s="186"/>
      <c r="DL9" s="186"/>
      <c r="DM9" s="186"/>
      <c r="DN9" s="186"/>
      <c r="DO9" s="186"/>
    </row>
    <row r="10" spans="1:119" ht="18.75" customHeight="1" thickBot="1">
      <c r="A10" s="187"/>
      <c r="B10" s="423"/>
      <c r="C10" s="424"/>
      <c r="D10" s="424"/>
      <c r="E10" s="424"/>
      <c r="F10" s="424"/>
      <c r="G10" s="424"/>
      <c r="H10" s="424"/>
      <c r="I10" s="424"/>
      <c r="J10" s="424"/>
      <c r="K10" s="472"/>
      <c r="L10" s="479" t="s">
        <v>120</v>
      </c>
      <c r="M10" s="459"/>
      <c r="N10" s="459"/>
      <c r="O10" s="459"/>
      <c r="P10" s="459"/>
      <c r="Q10" s="460"/>
      <c r="R10" s="480">
        <v>66361</v>
      </c>
      <c r="S10" s="481"/>
      <c r="T10" s="481"/>
      <c r="U10" s="481"/>
      <c r="V10" s="482"/>
      <c r="W10" s="417"/>
      <c r="X10" s="418"/>
      <c r="Y10" s="418"/>
      <c r="Z10" s="418"/>
      <c r="AA10" s="418"/>
      <c r="AB10" s="418"/>
      <c r="AC10" s="418"/>
      <c r="AD10" s="418"/>
      <c r="AE10" s="418"/>
      <c r="AF10" s="418"/>
      <c r="AG10" s="418"/>
      <c r="AH10" s="418"/>
      <c r="AI10" s="418"/>
      <c r="AJ10" s="418"/>
      <c r="AK10" s="418"/>
      <c r="AL10" s="421"/>
      <c r="AM10" s="458" t="s">
        <v>121</v>
      </c>
      <c r="AN10" s="459"/>
      <c r="AO10" s="459"/>
      <c r="AP10" s="459"/>
      <c r="AQ10" s="459"/>
      <c r="AR10" s="459"/>
      <c r="AS10" s="459"/>
      <c r="AT10" s="460"/>
      <c r="AU10" s="461" t="s">
        <v>106</v>
      </c>
      <c r="AV10" s="462"/>
      <c r="AW10" s="462"/>
      <c r="AX10" s="462"/>
      <c r="AY10" s="463" t="s">
        <v>122</v>
      </c>
      <c r="AZ10" s="464"/>
      <c r="BA10" s="464"/>
      <c r="BB10" s="464"/>
      <c r="BC10" s="464"/>
      <c r="BD10" s="464"/>
      <c r="BE10" s="464"/>
      <c r="BF10" s="464"/>
      <c r="BG10" s="464"/>
      <c r="BH10" s="464"/>
      <c r="BI10" s="464"/>
      <c r="BJ10" s="464"/>
      <c r="BK10" s="464"/>
      <c r="BL10" s="464"/>
      <c r="BM10" s="465"/>
      <c r="BN10" s="429">
        <v>1201</v>
      </c>
      <c r="BO10" s="430"/>
      <c r="BP10" s="430"/>
      <c r="BQ10" s="430"/>
      <c r="BR10" s="430"/>
      <c r="BS10" s="430"/>
      <c r="BT10" s="430"/>
      <c r="BU10" s="431"/>
      <c r="BV10" s="429">
        <v>203</v>
      </c>
      <c r="BW10" s="430"/>
      <c r="BX10" s="430"/>
      <c r="BY10" s="430"/>
      <c r="BZ10" s="430"/>
      <c r="CA10" s="430"/>
      <c r="CB10" s="430"/>
      <c r="CC10" s="43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23"/>
      <c r="C11" s="424"/>
      <c r="D11" s="424"/>
      <c r="E11" s="424"/>
      <c r="F11" s="424"/>
      <c r="G11" s="424"/>
      <c r="H11" s="424"/>
      <c r="I11" s="424"/>
      <c r="J11" s="424"/>
      <c r="K11" s="472"/>
      <c r="L11" s="483" t="s">
        <v>124</v>
      </c>
      <c r="M11" s="484"/>
      <c r="N11" s="484"/>
      <c r="O11" s="484"/>
      <c r="P11" s="484"/>
      <c r="Q11" s="485"/>
      <c r="R11" s="486" t="s">
        <v>125</v>
      </c>
      <c r="S11" s="487"/>
      <c r="T11" s="487"/>
      <c r="U11" s="487"/>
      <c r="V11" s="488"/>
      <c r="W11" s="417"/>
      <c r="X11" s="418"/>
      <c r="Y11" s="418"/>
      <c r="Z11" s="418"/>
      <c r="AA11" s="418"/>
      <c r="AB11" s="418"/>
      <c r="AC11" s="418"/>
      <c r="AD11" s="418"/>
      <c r="AE11" s="418"/>
      <c r="AF11" s="418"/>
      <c r="AG11" s="418"/>
      <c r="AH11" s="418"/>
      <c r="AI11" s="418"/>
      <c r="AJ11" s="418"/>
      <c r="AK11" s="418"/>
      <c r="AL11" s="421"/>
      <c r="AM11" s="458" t="s">
        <v>126</v>
      </c>
      <c r="AN11" s="459"/>
      <c r="AO11" s="459"/>
      <c r="AP11" s="459"/>
      <c r="AQ11" s="459"/>
      <c r="AR11" s="459"/>
      <c r="AS11" s="459"/>
      <c r="AT11" s="460"/>
      <c r="AU11" s="461" t="s">
        <v>94</v>
      </c>
      <c r="AV11" s="462"/>
      <c r="AW11" s="462"/>
      <c r="AX11" s="462"/>
      <c r="AY11" s="463" t="s">
        <v>127</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128</v>
      </c>
      <c r="CE11" s="433"/>
      <c r="CF11" s="433"/>
      <c r="CG11" s="433"/>
      <c r="CH11" s="433"/>
      <c r="CI11" s="433"/>
      <c r="CJ11" s="433"/>
      <c r="CK11" s="433"/>
      <c r="CL11" s="433"/>
      <c r="CM11" s="433"/>
      <c r="CN11" s="433"/>
      <c r="CO11" s="433"/>
      <c r="CP11" s="433"/>
      <c r="CQ11" s="433"/>
      <c r="CR11" s="433"/>
      <c r="CS11" s="434"/>
      <c r="CT11" s="469" t="s">
        <v>129</v>
      </c>
      <c r="CU11" s="470"/>
      <c r="CV11" s="470"/>
      <c r="CW11" s="470"/>
      <c r="CX11" s="470"/>
      <c r="CY11" s="470"/>
      <c r="CZ11" s="470"/>
      <c r="DA11" s="471"/>
      <c r="DB11" s="469" t="s">
        <v>129</v>
      </c>
      <c r="DC11" s="470"/>
      <c r="DD11" s="470"/>
      <c r="DE11" s="470"/>
      <c r="DF11" s="470"/>
      <c r="DG11" s="470"/>
      <c r="DH11" s="470"/>
      <c r="DI11" s="471"/>
      <c r="DJ11" s="186"/>
      <c r="DK11" s="186"/>
      <c r="DL11" s="186"/>
      <c r="DM11" s="186"/>
      <c r="DN11" s="186"/>
      <c r="DO11" s="186"/>
    </row>
    <row r="12" spans="1:119" ht="18.75" customHeight="1">
      <c r="A12" s="187"/>
      <c r="B12" s="489" t="s">
        <v>130</v>
      </c>
      <c r="C12" s="490"/>
      <c r="D12" s="490"/>
      <c r="E12" s="490"/>
      <c r="F12" s="490"/>
      <c r="G12" s="490"/>
      <c r="H12" s="490"/>
      <c r="I12" s="490"/>
      <c r="J12" s="490"/>
      <c r="K12" s="491"/>
      <c r="L12" s="498" t="s">
        <v>131</v>
      </c>
      <c r="M12" s="499"/>
      <c r="N12" s="499"/>
      <c r="O12" s="499"/>
      <c r="P12" s="499"/>
      <c r="Q12" s="500"/>
      <c r="R12" s="501">
        <v>62376</v>
      </c>
      <c r="S12" s="502"/>
      <c r="T12" s="502"/>
      <c r="U12" s="502"/>
      <c r="V12" s="503"/>
      <c r="W12" s="504" t="s">
        <v>1</v>
      </c>
      <c r="X12" s="462"/>
      <c r="Y12" s="462"/>
      <c r="Z12" s="462"/>
      <c r="AA12" s="462"/>
      <c r="AB12" s="505"/>
      <c r="AC12" s="506" t="s">
        <v>132</v>
      </c>
      <c r="AD12" s="507"/>
      <c r="AE12" s="507"/>
      <c r="AF12" s="507"/>
      <c r="AG12" s="508"/>
      <c r="AH12" s="506" t="s">
        <v>133</v>
      </c>
      <c r="AI12" s="507"/>
      <c r="AJ12" s="507"/>
      <c r="AK12" s="507"/>
      <c r="AL12" s="509"/>
      <c r="AM12" s="458" t="s">
        <v>134</v>
      </c>
      <c r="AN12" s="459"/>
      <c r="AO12" s="459"/>
      <c r="AP12" s="459"/>
      <c r="AQ12" s="459"/>
      <c r="AR12" s="459"/>
      <c r="AS12" s="459"/>
      <c r="AT12" s="460"/>
      <c r="AU12" s="461" t="s">
        <v>135</v>
      </c>
      <c r="AV12" s="462"/>
      <c r="AW12" s="462"/>
      <c r="AX12" s="462"/>
      <c r="AY12" s="463" t="s">
        <v>136</v>
      </c>
      <c r="AZ12" s="464"/>
      <c r="BA12" s="464"/>
      <c r="BB12" s="464"/>
      <c r="BC12" s="464"/>
      <c r="BD12" s="464"/>
      <c r="BE12" s="464"/>
      <c r="BF12" s="464"/>
      <c r="BG12" s="464"/>
      <c r="BH12" s="464"/>
      <c r="BI12" s="464"/>
      <c r="BJ12" s="464"/>
      <c r="BK12" s="464"/>
      <c r="BL12" s="464"/>
      <c r="BM12" s="465"/>
      <c r="BN12" s="429">
        <v>0</v>
      </c>
      <c r="BO12" s="430"/>
      <c r="BP12" s="430"/>
      <c r="BQ12" s="430"/>
      <c r="BR12" s="430"/>
      <c r="BS12" s="430"/>
      <c r="BT12" s="430"/>
      <c r="BU12" s="431"/>
      <c r="BV12" s="429">
        <v>0</v>
      </c>
      <c r="BW12" s="430"/>
      <c r="BX12" s="430"/>
      <c r="BY12" s="430"/>
      <c r="BZ12" s="430"/>
      <c r="CA12" s="430"/>
      <c r="CB12" s="430"/>
      <c r="CC12" s="431"/>
      <c r="CD12" s="432" t="s">
        <v>137</v>
      </c>
      <c r="CE12" s="433"/>
      <c r="CF12" s="433"/>
      <c r="CG12" s="433"/>
      <c r="CH12" s="433"/>
      <c r="CI12" s="433"/>
      <c r="CJ12" s="433"/>
      <c r="CK12" s="433"/>
      <c r="CL12" s="433"/>
      <c r="CM12" s="433"/>
      <c r="CN12" s="433"/>
      <c r="CO12" s="433"/>
      <c r="CP12" s="433"/>
      <c r="CQ12" s="433"/>
      <c r="CR12" s="433"/>
      <c r="CS12" s="434"/>
      <c r="CT12" s="469" t="s">
        <v>138</v>
      </c>
      <c r="CU12" s="470"/>
      <c r="CV12" s="470"/>
      <c r="CW12" s="470"/>
      <c r="CX12" s="470"/>
      <c r="CY12" s="470"/>
      <c r="CZ12" s="470"/>
      <c r="DA12" s="471"/>
      <c r="DB12" s="469" t="s">
        <v>129</v>
      </c>
      <c r="DC12" s="470"/>
      <c r="DD12" s="470"/>
      <c r="DE12" s="470"/>
      <c r="DF12" s="470"/>
      <c r="DG12" s="470"/>
      <c r="DH12" s="470"/>
      <c r="DI12" s="471"/>
      <c r="DJ12" s="186"/>
      <c r="DK12" s="186"/>
      <c r="DL12" s="186"/>
      <c r="DM12" s="186"/>
      <c r="DN12" s="186"/>
      <c r="DO12" s="186"/>
    </row>
    <row r="13" spans="1:119" ht="18.75" customHeight="1">
      <c r="A13" s="187"/>
      <c r="B13" s="492"/>
      <c r="C13" s="493"/>
      <c r="D13" s="493"/>
      <c r="E13" s="493"/>
      <c r="F13" s="493"/>
      <c r="G13" s="493"/>
      <c r="H13" s="493"/>
      <c r="I13" s="493"/>
      <c r="J13" s="493"/>
      <c r="K13" s="494"/>
      <c r="L13" s="197"/>
      <c r="M13" s="520" t="s">
        <v>139</v>
      </c>
      <c r="N13" s="521"/>
      <c r="O13" s="521"/>
      <c r="P13" s="521"/>
      <c r="Q13" s="522"/>
      <c r="R13" s="513">
        <v>62024</v>
      </c>
      <c r="S13" s="514"/>
      <c r="T13" s="514"/>
      <c r="U13" s="514"/>
      <c r="V13" s="515"/>
      <c r="W13" s="445" t="s">
        <v>140</v>
      </c>
      <c r="X13" s="446"/>
      <c r="Y13" s="446"/>
      <c r="Z13" s="446"/>
      <c r="AA13" s="446"/>
      <c r="AB13" s="436"/>
      <c r="AC13" s="480">
        <v>1796</v>
      </c>
      <c r="AD13" s="481"/>
      <c r="AE13" s="481"/>
      <c r="AF13" s="481"/>
      <c r="AG13" s="523"/>
      <c r="AH13" s="480">
        <v>1752</v>
      </c>
      <c r="AI13" s="481"/>
      <c r="AJ13" s="481"/>
      <c r="AK13" s="481"/>
      <c r="AL13" s="482"/>
      <c r="AM13" s="458" t="s">
        <v>141</v>
      </c>
      <c r="AN13" s="459"/>
      <c r="AO13" s="459"/>
      <c r="AP13" s="459"/>
      <c r="AQ13" s="459"/>
      <c r="AR13" s="459"/>
      <c r="AS13" s="459"/>
      <c r="AT13" s="460"/>
      <c r="AU13" s="461" t="s">
        <v>142</v>
      </c>
      <c r="AV13" s="462"/>
      <c r="AW13" s="462"/>
      <c r="AX13" s="462"/>
      <c r="AY13" s="463" t="s">
        <v>143</v>
      </c>
      <c r="AZ13" s="464"/>
      <c r="BA13" s="464"/>
      <c r="BB13" s="464"/>
      <c r="BC13" s="464"/>
      <c r="BD13" s="464"/>
      <c r="BE13" s="464"/>
      <c r="BF13" s="464"/>
      <c r="BG13" s="464"/>
      <c r="BH13" s="464"/>
      <c r="BI13" s="464"/>
      <c r="BJ13" s="464"/>
      <c r="BK13" s="464"/>
      <c r="BL13" s="464"/>
      <c r="BM13" s="465"/>
      <c r="BN13" s="429">
        <v>-127007</v>
      </c>
      <c r="BO13" s="430"/>
      <c r="BP13" s="430"/>
      <c r="BQ13" s="430"/>
      <c r="BR13" s="430"/>
      <c r="BS13" s="430"/>
      <c r="BT13" s="430"/>
      <c r="BU13" s="431"/>
      <c r="BV13" s="429">
        <v>274253</v>
      </c>
      <c r="BW13" s="430"/>
      <c r="BX13" s="430"/>
      <c r="BY13" s="430"/>
      <c r="BZ13" s="430"/>
      <c r="CA13" s="430"/>
      <c r="CB13" s="430"/>
      <c r="CC13" s="431"/>
      <c r="CD13" s="432" t="s">
        <v>144</v>
      </c>
      <c r="CE13" s="433"/>
      <c r="CF13" s="433"/>
      <c r="CG13" s="433"/>
      <c r="CH13" s="433"/>
      <c r="CI13" s="433"/>
      <c r="CJ13" s="433"/>
      <c r="CK13" s="433"/>
      <c r="CL13" s="433"/>
      <c r="CM13" s="433"/>
      <c r="CN13" s="433"/>
      <c r="CO13" s="433"/>
      <c r="CP13" s="433"/>
      <c r="CQ13" s="433"/>
      <c r="CR13" s="433"/>
      <c r="CS13" s="434"/>
      <c r="CT13" s="426">
        <v>13.6</v>
      </c>
      <c r="CU13" s="427"/>
      <c r="CV13" s="427"/>
      <c r="CW13" s="427"/>
      <c r="CX13" s="427"/>
      <c r="CY13" s="427"/>
      <c r="CZ13" s="427"/>
      <c r="DA13" s="428"/>
      <c r="DB13" s="426">
        <v>13.3</v>
      </c>
      <c r="DC13" s="427"/>
      <c r="DD13" s="427"/>
      <c r="DE13" s="427"/>
      <c r="DF13" s="427"/>
      <c r="DG13" s="427"/>
      <c r="DH13" s="427"/>
      <c r="DI13" s="428"/>
      <c r="DJ13" s="186"/>
      <c r="DK13" s="186"/>
      <c r="DL13" s="186"/>
      <c r="DM13" s="186"/>
      <c r="DN13" s="186"/>
      <c r="DO13" s="186"/>
    </row>
    <row r="14" spans="1:119" ht="18.75" customHeight="1" thickBot="1">
      <c r="A14" s="187"/>
      <c r="B14" s="492"/>
      <c r="C14" s="493"/>
      <c r="D14" s="493"/>
      <c r="E14" s="493"/>
      <c r="F14" s="493"/>
      <c r="G14" s="493"/>
      <c r="H14" s="493"/>
      <c r="I14" s="493"/>
      <c r="J14" s="493"/>
      <c r="K14" s="494"/>
      <c r="L14" s="510" t="s">
        <v>145</v>
      </c>
      <c r="M14" s="511"/>
      <c r="N14" s="511"/>
      <c r="O14" s="511"/>
      <c r="P14" s="511"/>
      <c r="Q14" s="512"/>
      <c r="R14" s="513">
        <v>63024</v>
      </c>
      <c r="S14" s="514"/>
      <c r="T14" s="514"/>
      <c r="U14" s="514"/>
      <c r="V14" s="515"/>
      <c r="W14" s="419"/>
      <c r="X14" s="420"/>
      <c r="Y14" s="420"/>
      <c r="Z14" s="420"/>
      <c r="AA14" s="420"/>
      <c r="AB14" s="409"/>
      <c r="AC14" s="516">
        <v>6.2</v>
      </c>
      <c r="AD14" s="517"/>
      <c r="AE14" s="517"/>
      <c r="AF14" s="517"/>
      <c r="AG14" s="518"/>
      <c r="AH14" s="516">
        <v>5.9</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146</v>
      </c>
      <c r="CE14" s="525"/>
      <c r="CF14" s="525"/>
      <c r="CG14" s="525"/>
      <c r="CH14" s="525"/>
      <c r="CI14" s="525"/>
      <c r="CJ14" s="525"/>
      <c r="CK14" s="525"/>
      <c r="CL14" s="525"/>
      <c r="CM14" s="525"/>
      <c r="CN14" s="525"/>
      <c r="CO14" s="525"/>
      <c r="CP14" s="525"/>
      <c r="CQ14" s="525"/>
      <c r="CR14" s="525"/>
      <c r="CS14" s="526"/>
      <c r="CT14" s="527">
        <v>101.1</v>
      </c>
      <c r="CU14" s="528"/>
      <c r="CV14" s="528"/>
      <c r="CW14" s="528"/>
      <c r="CX14" s="528"/>
      <c r="CY14" s="528"/>
      <c r="CZ14" s="528"/>
      <c r="DA14" s="529"/>
      <c r="DB14" s="527">
        <v>109.5</v>
      </c>
      <c r="DC14" s="528"/>
      <c r="DD14" s="528"/>
      <c r="DE14" s="528"/>
      <c r="DF14" s="528"/>
      <c r="DG14" s="528"/>
      <c r="DH14" s="528"/>
      <c r="DI14" s="529"/>
      <c r="DJ14" s="186"/>
      <c r="DK14" s="186"/>
      <c r="DL14" s="186"/>
      <c r="DM14" s="186"/>
      <c r="DN14" s="186"/>
      <c r="DO14" s="186"/>
    </row>
    <row r="15" spans="1:119" ht="18.75" customHeight="1">
      <c r="A15" s="187"/>
      <c r="B15" s="492"/>
      <c r="C15" s="493"/>
      <c r="D15" s="493"/>
      <c r="E15" s="493"/>
      <c r="F15" s="493"/>
      <c r="G15" s="493"/>
      <c r="H15" s="493"/>
      <c r="I15" s="493"/>
      <c r="J15" s="493"/>
      <c r="K15" s="494"/>
      <c r="L15" s="197"/>
      <c r="M15" s="520" t="s">
        <v>139</v>
      </c>
      <c r="N15" s="521"/>
      <c r="O15" s="521"/>
      <c r="P15" s="521"/>
      <c r="Q15" s="522"/>
      <c r="R15" s="513">
        <v>62704</v>
      </c>
      <c r="S15" s="514"/>
      <c r="T15" s="514"/>
      <c r="U15" s="514"/>
      <c r="V15" s="515"/>
      <c r="W15" s="445" t="s">
        <v>147</v>
      </c>
      <c r="X15" s="446"/>
      <c r="Y15" s="446"/>
      <c r="Z15" s="446"/>
      <c r="AA15" s="446"/>
      <c r="AB15" s="436"/>
      <c r="AC15" s="480">
        <v>6311</v>
      </c>
      <c r="AD15" s="481"/>
      <c r="AE15" s="481"/>
      <c r="AF15" s="481"/>
      <c r="AG15" s="523"/>
      <c r="AH15" s="480">
        <v>6340</v>
      </c>
      <c r="AI15" s="481"/>
      <c r="AJ15" s="481"/>
      <c r="AK15" s="481"/>
      <c r="AL15" s="482"/>
      <c r="AM15" s="458"/>
      <c r="AN15" s="459"/>
      <c r="AO15" s="459"/>
      <c r="AP15" s="459"/>
      <c r="AQ15" s="459"/>
      <c r="AR15" s="459"/>
      <c r="AS15" s="459"/>
      <c r="AT15" s="460"/>
      <c r="AU15" s="461"/>
      <c r="AV15" s="462"/>
      <c r="AW15" s="462"/>
      <c r="AX15" s="462"/>
      <c r="AY15" s="389" t="s">
        <v>148</v>
      </c>
      <c r="AZ15" s="390"/>
      <c r="BA15" s="390"/>
      <c r="BB15" s="390"/>
      <c r="BC15" s="390"/>
      <c r="BD15" s="390"/>
      <c r="BE15" s="390"/>
      <c r="BF15" s="390"/>
      <c r="BG15" s="390"/>
      <c r="BH15" s="390"/>
      <c r="BI15" s="390"/>
      <c r="BJ15" s="390"/>
      <c r="BK15" s="390"/>
      <c r="BL15" s="390"/>
      <c r="BM15" s="391"/>
      <c r="BN15" s="392">
        <v>6309947</v>
      </c>
      <c r="BO15" s="393"/>
      <c r="BP15" s="393"/>
      <c r="BQ15" s="393"/>
      <c r="BR15" s="393"/>
      <c r="BS15" s="393"/>
      <c r="BT15" s="393"/>
      <c r="BU15" s="394"/>
      <c r="BV15" s="392">
        <v>6279960</v>
      </c>
      <c r="BW15" s="393"/>
      <c r="BX15" s="393"/>
      <c r="BY15" s="393"/>
      <c r="BZ15" s="393"/>
      <c r="CA15" s="393"/>
      <c r="CB15" s="393"/>
      <c r="CC15" s="394"/>
      <c r="CD15" s="530" t="s">
        <v>149</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492"/>
      <c r="C16" s="493"/>
      <c r="D16" s="493"/>
      <c r="E16" s="493"/>
      <c r="F16" s="493"/>
      <c r="G16" s="493"/>
      <c r="H16" s="493"/>
      <c r="I16" s="493"/>
      <c r="J16" s="493"/>
      <c r="K16" s="494"/>
      <c r="L16" s="510" t="s">
        <v>150</v>
      </c>
      <c r="M16" s="541"/>
      <c r="N16" s="541"/>
      <c r="O16" s="541"/>
      <c r="P16" s="541"/>
      <c r="Q16" s="542"/>
      <c r="R16" s="533" t="s">
        <v>151</v>
      </c>
      <c r="S16" s="534"/>
      <c r="T16" s="534"/>
      <c r="U16" s="534"/>
      <c r="V16" s="535"/>
      <c r="W16" s="419"/>
      <c r="X16" s="420"/>
      <c r="Y16" s="420"/>
      <c r="Z16" s="420"/>
      <c r="AA16" s="420"/>
      <c r="AB16" s="409"/>
      <c r="AC16" s="516">
        <v>21.8</v>
      </c>
      <c r="AD16" s="517"/>
      <c r="AE16" s="517"/>
      <c r="AF16" s="517"/>
      <c r="AG16" s="518"/>
      <c r="AH16" s="516">
        <v>21.4</v>
      </c>
      <c r="AI16" s="517"/>
      <c r="AJ16" s="517"/>
      <c r="AK16" s="517"/>
      <c r="AL16" s="519"/>
      <c r="AM16" s="458"/>
      <c r="AN16" s="459"/>
      <c r="AO16" s="459"/>
      <c r="AP16" s="459"/>
      <c r="AQ16" s="459"/>
      <c r="AR16" s="459"/>
      <c r="AS16" s="459"/>
      <c r="AT16" s="460"/>
      <c r="AU16" s="461"/>
      <c r="AV16" s="462"/>
      <c r="AW16" s="462"/>
      <c r="AX16" s="462"/>
      <c r="AY16" s="463" t="s">
        <v>152</v>
      </c>
      <c r="AZ16" s="464"/>
      <c r="BA16" s="464"/>
      <c r="BB16" s="464"/>
      <c r="BC16" s="464"/>
      <c r="BD16" s="464"/>
      <c r="BE16" s="464"/>
      <c r="BF16" s="464"/>
      <c r="BG16" s="464"/>
      <c r="BH16" s="464"/>
      <c r="BI16" s="464"/>
      <c r="BJ16" s="464"/>
      <c r="BK16" s="464"/>
      <c r="BL16" s="464"/>
      <c r="BM16" s="465"/>
      <c r="BN16" s="429">
        <v>13678127</v>
      </c>
      <c r="BO16" s="430"/>
      <c r="BP16" s="430"/>
      <c r="BQ16" s="430"/>
      <c r="BR16" s="430"/>
      <c r="BS16" s="430"/>
      <c r="BT16" s="430"/>
      <c r="BU16" s="431"/>
      <c r="BV16" s="429">
        <v>13529543</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c r="A17" s="187"/>
      <c r="B17" s="495"/>
      <c r="C17" s="496"/>
      <c r="D17" s="496"/>
      <c r="E17" s="496"/>
      <c r="F17" s="496"/>
      <c r="G17" s="496"/>
      <c r="H17" s="496"/>
      <c r="I17" s="496"/>
      <c r="J17" s="496"/>
      <c r="K17" s="497"/>
      <c r="L17" s="202"/>
      <c r="M17" s="536" t="s">
        <v>153</v>
      </c>
      <c r="N17" s="537"/>
      <c r="O17" s="537"/>
      <c r="P17" s="537"/>
      <c r="Q17" s="538"/>
      <c r="R17" s="533" t="s">
        <v>154</v>
      </c>
      <c r="S17" s="534"/>
      <c r="T17" s="534"/>
      <c r="U17" s="534"/>
      <c r="V17" s="535"/>
      <c r="W17" s="445" t="s">
        <v>155</v>
      </c>
      <c r="X17" s="446"/>
      <c r="Y17" s="446"/>
      <c r="Z17" s="446"/>
      <c r="AA17" s="446"/>
      <c r="AB17" s="436"/>
      <c r="AC17" s="480">
        <v>20898</v>
      </c>
      <c r="AD17" s="481"/>
      <c r="AE17" s="481"/>
      <c r="AF17" s="481"/>
      <c r="AG17" s="523"/>
      <c r="AH17" s="480">
        <v>21502</v>
      </c>
      <c r="AI17" s="481"/>
      <c r="AJ17" s="481"/>
      <c r="AK17" s="481"/>
      <c r="AL17" s="482"/>
      <c r="AM17" s="458"/>
      <c r="AN17" s="459"/>
      <c r="AO17" s="459"/>
      <c r="AP17" s="459"/>
      <c r="AQ17" s="459"/>
      <c r="AR17" s="459"/>
      <c r="AS17" s="459"/>
      <c r="AT17" s="460"/>
      <c r="AU17" s="461"/>
      <c r="AV17" s="462"/>
      <c r="AW17" s="462"/>
      <c r="AX17" s="462"/>
      <c r="AY17" s="463" t="s">
        <v>156</v>
      </c>
      <c r="AZ17" s="464"/>
      <c r="BA17" s="464"/>
      <c r="BB17" s="464"/>
      <c r="BC17" s="464"/>
      <c r="BD17" s="464"/>
      <c r="BE17" s="464"/>
      <c r="BF17" s="464"/>
      <c r="BG17" s="464"/>
      <c r="BH17" s="464"/>
      <c r="BI17" s="464"/>
      <c r="BJ17" s="464"/>
      <c r="BK17" s="464"/>
      <c r="BL17" s="464"/>
      <c r="BM17" s="465"/>
      <c r="BN17" s="429">
        <v>7979653</v>
      </c>
      <c r="BO17" s="430"/>
      <c r="BP17" s="430"/>
      <c r="BQ17" s="430"/>
      <c r="BR17" s="430"/>
      <c r="BS17" s="430"/>
      <c r="BT17" s="430"/>
      <c r="BU17" s="431"/>
      <c r="BV17" s="429">
        <v>7949392</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c r="A18" s="187"/>
      <c r="B18" s="543" t="s">
        <v>157</v>
      </c>
      <c r="C18" s="472"/>
      <c r="D18" s="472"/>
      <c r="E18" s="544"/>
      <c r="F18" s="544"/>
      <c r="G18" s="544"/>
      <c r="H18" s="544"/>
      <c r="I18" s="544"/>
      <c r="J18" s="544"/>
      <c r="K18" s="544"/>
      <c r="L18" s="545">
        <v>130.55000000000001</v>
      </c>
      <c r="M18" s="545"/>
      <c r="N18" s="545"/>
      <c r="O18" s="545"/>
      <c r="P18" s="545"/>
      <c r="Q18" s="545"/>
      <c r="R18" s="546"/>
      <c r="S18" s="546"/>
      <c r="T18" s="546"/>
      <c r="U18" s="546"/>
      <c r="V18" s="547"/>
      <c r="W18" s="447"/>
      <c r="X18" s="448"/>
      <c r="Y18" s="448"/>
      <c r="Z18" s="448"/>
      <c r="AA18" s="448"/>
      <c r="AB18" s="439"/>
      <c r="AC18" s="548">
        <v>72</v>
      </c>
      <c r="AD18" s="549"/>
      <c r="AE18" s="549"/>
      <c r="AF18" s="549"/>
      <c r="AG18" s="550"/>
      <c r="AH18" s="548">
        <v>72.7</v>
      </c>
      <c r="AI18" s="549"/>
      <c r="AJ18" s="549"/>
      <c r="AK18" s="549"/>
      <c r="AL18" s="551"/>
      <c r="AM18" s="458"/>
      <c r="AN18" s="459"/>
      <c r="AO18" s="459"/>
      <c r="AP18" s="459"/>
      <c r="AQ18" s="459"/>
      <c r="AR18" s="459"/>
      <c r="AS18" s="459"/>
      <c r="AT18" s="460"/>
      <c r="AU18" s="461"/>
      <c r="AV18" s="462"/>
      <c r="AW18" s="462"/>
      <c r="AX18" s="462"/>
      <c r="AY18" s="463" t="s">
        <v>158</v>
      </c>
      <c r="AZ18" s="464"/>
      <c r="BA18" s="464"/>
      <c r="BB18" s="464"/>
      <c r="BC18" s="464"/>
      <c r="BD18" s="464"/>
      <c r="BE18" s="464"/>
      <c r="BF18" s="464"/>
      <c r="BG18" s="464"/>
      <c r="BH18" s="464"/>
      <c r="BI18" s="464"/>
      <c r="BJ18" s="464"/>
      <c r="BK18" s="464"/>
      <c r="BL18" s="464"/>
      <c r="BM18" s="465"/>
      <c r="BN18" s="429">
        <v>16651579</v>
      </c>
      <c r="BO18" s="430"/>
      <c r="BP18" s="430"/>
      <c r="BQ18" s="430"/>
      <c r="BR18" s="430"/>
      <c r="BS18" s="430"/>
      <c r="BT18" s="430"/>
      <c r="BU18" s="431"/>
      <c r="BV18" s="429">
        <v>16720509</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c r="A19" s="187"/>
      <c r="B19" s="543" t="s">
        <v>159</v>
      </c>
      <c r="C19" s="472"/>
      <c r="D19" s="472"/>
      <c r="E19" s="544"/>
      <c r="F19" s="544"/>
      <c r="G19" s="544"/>
      <c r="H19" s="544"/>
      <c r="I19" s="544"/>
      <c r="J19" s="544"/>
      <c r="K19" s="544"/>
      <c r="L19" s="552">
        <v>487</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160</v>
      </c>
      <c r="AZ19" s="464"/>
      <c r="BA19" s="464"/>
      <c r="BB19" s="464"/>
      <c r="BC19" s="464"/>
      <c r="BD19" s="464"/>
      <c r="BE19" s="464"/>
      <c r="BF19" s="464"/>
      <c r="BG19" s="464"/>
      <c r="BH19" s="464"/>
      <c r="BI19" s="464"/>
      <c r="BJ19" s="464"/>
      <c r="BK19" s="464"/>
      <c r="BL19" s="464"/>
      <c r="BM19" s="465"/>
      <c r="BN19" s="429">
        <v>18386387</v>
      </c>
      <c r="BO19" s="430"/>
      <c r="BP19" s="430"/>
      <c r="BQ19" s="430"/>
      <c r="BR19" s="430"/>
      <c r="BS19" s="430"/>
      <c r="BT19" s="430"/>
      <c r="BU19" s="431"/>
      <c r="BV19" s="429">
        <v>18439064</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c r="A20" s="187"/>
      <c r="B20" s="543" t="s">
        <v>161</v>
      </c>
      <c r="C20" s="472"/>
      <c r="D20" s="472"/>
      <c r="E20" s="544"/>
      <c r="F20" s="544"/>
      <c r="G20" s="544"/>
      <c r="H20" s="544"/>
      <c r="I20" s="544"/>
      <c r="J20" s="544"/>
      <c r="K20" s="544"/>
      <c r="L20" s="552">
        <v>23653</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c r="A21" s="187"/>
      <c r="B21" s="563" t="s">
        <v>162</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c r="A22" s="187"/>
      <c r="B22" s="566" t="s">
        <v>163</v>
      </c>
      <c r="C22" s="567"/>
      <c r="D22" s="568"/>
      <c r="E22" s="441" t="s">
        <v>1</v>
      </c>
      <c r="F22" s="446"/>
      <c r="G22" s="446"/>
      <c r="H22" s="446"/>
      <c r="I22" s="446"/>
      <c r="J22" s="446"/>
      <c r="K22" s="436"/>
      <c r="L22" s="441" t="s">
        <v>164</v>
      </c>
      <c r="M22" s="446"/>
      <c r="N22" s="446"/>
      <c r="O22" s="446"/>
      <c r="P22" s="436"/>
      <c r="Q22" s="575" t="s">
        <v>165</v>
      </c>
      <c r="R22" s="576"/>
      <c r="S22" s="576"/>
      <c r="T22" s="576"/>
      <c r="U22" s="576"/>
      <c r="V22" s="577"/>
      <c r="W22" s="581" t="s">
        <v>166</v>
      </c>
      <c r="X22" s="567"/>
      <c r="Y22" s="568"/>
      <c r="Z22" s="441" t="s">
        <v>1</v>
      </c>
      <c r="AA22" s="446"/>
      <c r="AB22" s="446"/>
      <c r="AC22" s="446"/>
      <c r="AD22" s="446"/>
      <c r="AE22" s="446"/>
      <c r="AF22" s="446"/>
      <c r="AG22" s="436"/>
      <c r="AH22" s="592" t="s">
        <v>167</v>
      </c>
      <c r="AI22" s="446"/>
      <c r="AJ22" s="446"/>
      <c r="AK22" s="446"/>
      <c r="AL22" s="436"/>
      <c r="AM22" s="592" t="s">
        <v>168</v>
      </c>
      <c r="AN22" s="593"/>
      <c r="AO22" s="593"/>
      <c r="AP22" s="593"/>
      <c r="AQ22" s="593"/>
      <c r="AR22" s="594"/>
      <c r="AS22" s="575" t="s">
        <v>165</v>
      </c>
      <c r="AT22" s="576"/>
      <c r="AU22" s="576"/>
      <c r="AV22" s="576"/>
      <c r="AW22" s="576"/>
      <c r="AX22" s="598"/>
      <c r="AY22" s="600"/>
      <c r="AZ22" s="601"/>
      <c r="BA22" s="601"/>
      <c r="BB22" s="601"/>
      <c r="BC22" s="601"/>
      <c r="BD22" s="601"/>
      <c r="BE22" s="601"/>
      <c r="BF22" s="601"/>
      <c r="BG22" s="601"/>
      <c r="BH22" s="601"/>
      <c r="BI22" s="601"/>
      <c r="BJ22" s="601"/>
      <c r="BK22" s="601"/>
      <c r="BL22" s="601"/>
      <c r="BM22" s="602"/>
      <c r="BN22" s="603"/>
      <c r="BO22" s="604"/>
      <c r="BP22" s="604"/>
      <c r="BQ22" s="604"/>
      <c r="BR22" s="604"/>
      <c r="BS22" s="604"/>
      <c r="BT22" s="604"/>
      <c r="BU22" s="605"/>
      <c r="BV22" s="603"/>
      <c r="BW22" s="604"/>
      <c r="BX22" s="604"/>
      <c r="BY22" s="604"/>
      <c r="BZ22" s="604"/>
      <c r="CA22" s="604"/>
      <c r="CB22" s="604"/>
      <c r="CC22" s="605"/>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5"/>
      <c r="AN23" s="596"/>
      <c r="AO23" s="596"/>
      <c r="AP23" s="596"/>
      <c r="AQ23" s="596"/>
      <c r="AR23" s="597"/>
      <c r="AS23" s="578"/>
      <c r="AT23" s="579"/>
      <c r="AU23" s="579"/>
      <c r="AV23" s="579"/>
      <c r="AW23" s="579"/>
      <c r="AX23" s="599"/>
      <c r="AY23" s="389" t="s">
        <v>169</v>
      </c>
      <c r="AZ23" s="390"/>
      <c r="BA23" s="390"/>
      <c r="BB23" s="390"/>
      <c r="BC23" s="390"/>
      <c r="BD23" s="390"/>
      <c r="BE23" s="390"/>
      <c r="BF23" s="390"/>
      <c r="BG23" s="390"/>
      <c r="BH23" s="390"/>
      <c r="BI23" s="390"/>
      <c r="BJ23" s="390"/>
      <c r="BK23" s="390"/>
      <c r="BL23" s="390"/>
      <c r="BM23" s="391"/>
      <c r="BN23" s="429">
        <v>31255051</v>
      </c>
      <c r="BO23" s="430"/>
      <c r="BP23" s="430"/>
      <c r="BQ23" s="430"/>
      <c r="BR23" s="430"/>
      <c r="BS23" s="430"/>
      <c r="BT23" s="430"/>
      <c r="BU23" s="431"/>
      <c r="BV23" s="429">
        <v>32787830</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c r="A24" s="187"/>
      <c r="B24" s="569"/>
      <c r="C24" s="570"/>
      <c r="D24" s="571"/>
      <c r="E24" s="479" t="s">
        <v>170</v>
      </c>
      <c r="F24" s="459"/>
      <c r="G24" s="459"/>
      <c r="H24" s="459"/>
      <c r="I24" s="459"/>
      <c r="J24" s="459"/>
      <c r="K24" s="460"/>
      <c r="L24" s="480">
        <v>1</v>
      </c>
      <c r="M24" s="481"/>
      <c r="N24" s="481"/>
      <c r="O24" s="481"/>
      <c r="P24" s="523"/>
      <c r="Q24" s="480">
        <v>7209</v>
      </c>
      <c r="R24" s="481"/>
      <c r="S24" s="481"/>
      <c r="T24" s="481"/>
      <c r="U24" s="481"/>
      <c r="V24" s="523"/>
      <c r="W24" s="582"/>
      <c r="X24" s="570"/>
      <c r="Y24" s="571"/>
      <c r="Z24" s="479" t="s">
        <v>171</v>
      </c>
      <c r="AA24" s="459"/>
      <c r="AB24" s="459"/>
      <c r="AC24" s="459"/>
      <c r="AD24" s="459"/>
      <c r="AE24" s="459"/>
      <c r="AF24" s="459"/>
      <c r="AG24" s="460"/>
      <c r="AH24" s="480">
        <v>435</v>
      </c>
      <c r="AI24" s="481"/>
      <c r="AJ24" s="481"/>
      <c r="AK24" s="481"/>
      <c r="AL24" s="523"/>
      <c r="AM24" s="480">
        <v>1402440</v>
      </c>
      <c r="AN24" s="481"/>
      <c r="AO24" s="481"/>
      <c r="AP24" s="481"/>
      <c r="AQ24" s="481"/>
      <c r="AR24" s="523"/>
      <c r="AS24" s="480">
        <v>3224</v>
      </c>
      <c r="AT24" s="481"/>
      <c r="AU24" s="481"/>
      <c r="AV24" s="481"/>
      <c r="AW24" s="481"/>
      <c r="AX24" s="482"/>
      <c r="AY24" s="600" t="s">
        <v>172</v>
      </c>
      <c r="AZ24" s="601"/>
      <c r="BA24" s="601"/>
      <c r="BB24" s="601"/>
      <c r="BC24" s="601"/>
      <c r="BD24" s="601"/>
      <c r="BE24" s="601"/>
      <c r="BF24" s="601"/>
      <c r="BG24" s="601"/>
      <c r="BH24" s="601"/>
      <c r="BI24" s="601"/>
      <c r="BJ24" s="601"/>
      <c r="BK24" s="601"/>
      <c r="BL24" s="601"/>
      <c r="BM24" s="602"/>
      <c r="BN24" s="429">
        <v>21677197</v>
      </c>
      <c r="BO24" s="430"/>
      <c r="BP24" s="430"/>
      <c r="BQ24" s="430"/>
      <c r="BR24" s="430"/>
      <c r="BS24" s="430"/>
      <c r="BT24" s="430"/>
      <c r="BU24" s="431"/>
      <c r="BV24" s="429">
        <v>22363233</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c r="A25" s="187"/>
      <c r="B25" s="569"/>
      <c r="C25" s="570"/>
      <c r="D25" s="571"/>
      <c r="E25" s="479" t="s">
        <v>173</v>
      </c>
      <c r="F25" s="459"/>
      <c r="G25" s="459"/>
      <c r="H25" s="459"/>
      <c r="I25" s="459"/>
      <c r="J25" s="459"/>
      <c r="K25" s="460"/>
      <c r="L25" s="480">
        <v>1</v>
      </c>
      <c r="M25" s="481"/>
      <c r="N25" s="481"/>
      <c r="O25" s="481"/>
      <c r="P25" s="523"/>
      <c r="Q25" s="480">
        <v>6498</v>
      </c>
      <c r="R25" s="481"/>
      <c r="S25" s="481"/>
      <c r="T25" s="481"/>
      <c r="U25" s="481"/>
      <c r="V25" s="523"/>
      <c r="W25" s="582"/>
      <c r="X25" s="570"/>
      <c r="Y25" s="571"/>
      <c r="Z25" s="479" t="s">
        <v>174</v>
      </c>
      <c r="AA25" s="459"/>
      <c r="AB25" s="459"/>
      <c r="AC25" s="459"/>
      <c r="AD25" s="459"/>
      <c r="AE25" s="459"/>
      <c r="AF25" s="459"/>
      <c r="AG25" s="460"/>
      <c r="AH25" s="480">
        <v>74</v>
      </c>
      <c r="AI25" s="481"/>
      <c r="AJ25" s="481"/>
      <c r="AK25" s="481"/>
      <c r="AL25" s="523"/>
      <c r="AM25" s="480">
        <v>214378</v>
      </c>
      <c r="AN25" s="481"/>
      <c r="AO25" s="481"/>
      <c r="AP25" s="481"/>
      <c r="AQ25" s="481"/>
      <c r="AR25" s="523"/>
      <c r="AS25" s="480">
        <v>2897</v>
      </c>
      <c r="AT25" s="481"/>
      <c r="AU25" s="481"/>
      <c r="AV25" s="481"/>
      <c r="AW25" s="481"/>
      <c r="AX25" s="482"/>
      <c r="AY25" s="389" t="s">
        <v>175</v>
      </c>
      <c r="AZ25" s="390"/>
      <c r="BA25" s="390"/>
      <c r="BB25" s="390"/>
      <c r="BC25" s="390"/>
      <c r="BD25" s="390"/>
      <c r="BE25" s="390"/>
      <c r="BF25" s="390"/>
      <c r="BG25" s="390"/>
      <c r="BH25" s="390"/>
      <c r="BI25" s="390"/>
      <c r="BJ25" s="390"/>
      <c r="BK25" s="390"/>
      <c r="BL25" s="390"/>
      <c r="BM25" s="391"/>
      <c r="BN25" s="392">
        <v>5166163</v>
      </c>
      <c r="BO25" s="393"/>
      <c r="BP25" s="393"/>
      <c r="BQ25" s="393"/>
      <c r="BR25" s="393"/>
      <c r="BS25" s="393"/>
      <c r="BT25" s="393"/>
      <c r="BU25" s="394"/>
      <c r="BV25" s="392">
        <v>5554663</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c r="A26" s="187"/>
      <c r="B26" s="569"/>
      <c r="C26" s="570"/>
      <c r="D26" s="571"/>
      <c r="E26" s="479" t="s">
        <v>176</v>
      </c>
      <c r="F26" s="459"/>
      <c r="G26" s="459"/>
      <c r="H26" s="459"/>
      <c r="I26" s="459"/>
      <c r="J26" s="459"/>
      <c r="K26" s="460"/>
      <c r="L26" s="480">
        <v>1</v>
      </c>
      <c r="M26" s="481"/>
      <c r="N26" s="481"/>
      <c r="O26" s="481"/>
      <c r="P26" s="523"/>
      <c r="Q26" s="480">
        <v>5814</v>
      </c>
      <c r="R26" s="481"/>
      <c r="S26" s="481"/>
      <c r="T26" s="481"/>
      <c r="U26" s="481"/>
      <c r="V26" s="523"/>
      <c r="W26" s="582"/>
      <c r="X26" s="570"/>
      <c r="Y26" s="571"/>
      <c r="Z26" s="479" t="s">
        <v>177</v>
      </c>
      <c r="AA26" s="606"/>
      <c r="AB26" s="606"/>
      <c r="AC26" s="606"/>
      <c r="AD26" s="606"/>
      <c r="AE26" s="606"/>
      <c r="AF26" s="606"/>
      <c r="AG26" s="607"/>
      <c r="AH26" s="480">
        <v>30</v>
      </c>
      <c r="AI26" s="481"/>
      <c r="AJ26" s="481"/>
      <c r="AK26" s="481"/>
      <c r="AL26" s="523"/>
      <c r="AM26" s="480">
        <v>110400</v>
      </c>
      <c r="AN26" s="481"/>
      <c r="AO26" s="481"/>
      <c r="AP26" s="481"/>
      <c r="AQ26" s="481"/>
      <c r="AR26" s="523"/>
      <c r="AS26" s="480">
        <v>3680</v>
      </c>
      <c r="AT26" s="481"/>
      <c r="AU26" s="481"/>
      <c r="AV26" s="481"/>
      <c r="AW26" s="481"/>
      <c r="AX26" s="482"/>
      <c r="AY26" s="432" t="s">
        <v>178</v>
      </c>
      <c r="AZ26" s="433"/>
      <c r="BA26" s="433"/>
      <c r="BB26" s="433"/>
      <c r="BC26" s="433"/>
      <c r="BD26" s="433"/>
      <c r="BE26" s="433"/>
      <c r="BF26" s="433"/>
      <c r="BG26" s="433"/>
      <c r="BH26" s="433"/>
      <c r="BI26" s="433"/>
      <c r="BJ26" s="433"/>
      <c r="BK26" s="433"/>
      <c r="BL26" s="433"/>
      <c r="BM26" s="434"/>
      <c r="BN26" s="429" t="s">
        <v>138</v>
      </c>
      <c r="BO26" s="430"/>
      <c r="BP26" s="430"/>
      <c r="BQ26" s="430"/>
      <c r="BR26" s="430"/>
      <c r="BS26" s="430"/>
      <c r="BT26" s="430"/>
      <c r="BU26" s="431"/>
      <c r="BV26" s="429" t="s">
        <v>179</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c r="A27" s="187"/>
      <c r="B27" s="569"/>
      <c r="C27" s="570"/>
      <c r="D27" s="571"/>
      <c r="E27" s="479" t="s">
        <v>180</v>
      </c>
      <c r="F27" s="459"/>
      <c r="G27" s="459"/>
      <c r="H27" s="459"/>
      <c r="I27" s="459"/>
      <c r="J27" s="459"/>
      <c r="K27" s="460"/>
      <c r="L27" s="480">
        <v>1</v>
      </c>
      <c r="M27" s="481"/>
      <c r="N27" s="481"/>
      <c r="O27" s="481"/>
      <c r="P27" s="523"/>
      <c r="Q27" s="480">
        <v>5200</v>
      </c>
      <c r="R27" s="481"/>
      <c r="S27" s="481"/>
      <c r="T27" s="481"/>
      <c r="U27" s="481"/>
      <c r="V27" s="523"/>
      <c r="W27" s="582"/>
      <c r="X27" s="570"/>
      <c r="Y27" s="571"/>
      <c r="Z27" s="479" t="s">
        <v>181</v>
      </c>
      <c r="AA27" s="459"/>
      <c r="AB27" s="459"/>
      <c r="AC27" s="459"/>
      <c r="AD27" s="459"/>
      <c r="AE27" s="459"/>
      <c r="AF27" s="459"/>
      <c r="AG27" s="460"/>
      <c r="AH27" s="480">
        <v>17</v>
      </c>
      <c r="AI27" s="481"/>
      <c r="AJ27" s="481"/>
      <c r="AK27" s="481"/>
      <c r="AL27" s="523"/>
      <c r="AM27" s="480">
        <v>64959</v>
      </c>
      <c r="AN27" s="481"/>
      <c r="AO27" s="481"/>
      <c r="AP27" s="481"/>
      <c r="AQ27" s="481"/>
      <c r="AR27" s="523"/>
      <c r="AS27" s="480">
        <v>3821</v>
      </c>
      <c r="AT27" s="481"/>
      <c r="AU27" s="481"/>
      <c r="AV27" s="481"/>
      <c r="AW27" s="481"/>
      <c r="AX27" s="482"/>
      <c r="AY27" s="524" t="s">
        <v>182</v>
      </c>
      <c r="AZ27" s="525"/>
      <c r="BA27" s="525"/>
      <c r="BB27" s="525"/>
      <c r="BC27" s="525"/>
      <c r="BD27" s="525"/>
      <c r="BE27" s="525"/>
      <c r="BF27" s="525"/>
      <c r="BG27" s="525"/>
      <c r="BH27" s="525"/>
      <c r="BI27" s="525"/>
      <c r="BJ27" s="525"/>
      <c r="BK27" s="525"/>
      <c r="BL27" s="525"/>
      <c r="BM27" s="526"/>
      <c r="BN27" s="603">
        <v>203573</v>
      </c>
      <c r="BO27" s="604"/>
      <c r="BP27" s="604"/>
      <c r="BQ27" s="604"/>
      <c r="BR27" s="604"/>
      <c r="BS27" s="604"/>
      <c r="BT27" s="604"/>
      <c r="BU27" s="605"/>
      <c r="BV27" s="603">
        <v>203202</v>
      </c>
      <c r="BW27" s="604"/>
      <c r="BX27" s="604"/>
      <c r="BY27" s="604"/>
      <c r="BZ27" s="604"/>
      <c r="CA27" s="604"/>
      <c r="CB27" s="604"/>
      <c r="CC27" s="605"/>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c r="A28" s="187"/>
      <c r="B28" s="569"/>
      <c r="C28" s="570"/>
      <c r="D28" s="571"/>
      <c r="E28" s="479" t="s">
        <v>183</v>
      </c>
      <c r="F28" s="459"/>
      <c r="G28" s="459"/>
      <c r="H28" s="459"/>
      <c r="I28" s="459"/>
      <c r="J28" s="459"/>
      <c r="K28" s="460"/>
      <c r="L28" s="480">
        <v>1</v>
      </c>
      <c r="M28" s="481"/>
      <c r="N28" s="481"/>
      <c r="O28" s="481"/>
      <c r="P28" s="523"/>
      <c r="Q28" s="480">
        <v>4700</v>
      </c>
      <c r="R28" s="481"/>
      <c r="S28" s="481"/>
      <c r="T28" s="481"/>
      <c r="U28" s="481"/>
      <c r="V28" s="523"/>
      <c r="W28" s="582"/>
      <c r="X28" s="570"/>
      <c r="Y28" s="571"/>
      <c r="Z28" s="479" t="s">
        <v>184</v>
      </c>
      <c r="AA28" s="459"/>
      <c r="AB28" s="459"/>
      <c r="AC28" s="459"/>
      <c r="AD28" s="459"/>
      <c r="AE28" s="459"/>
      <c r="AF28" s="459"/>
      <c r="AG28" s="460"/>
      <c r="AH28" s="480" t="s">
        <v>129</v>
      </c>
      <c r="AI28" s="481"/>
      <c r="AJ28" s="481"/>
      <c r="AK28" s="481"/>
      <c r="AL28" s="523"/>
      <c r="AM28" s="480" t="s">
        <v>129</v>
      </c>
      <c r="AN28" s="481"/>
      <c r="AO28" s="481"/>
      <c r="AP28" s="481"/>
      <c r="AQ28" s="481"/>
      <c r="AR28" s="523"/>
      <c r="AS28" s="480" t="s">
        <v>138</v>
      </c>
      <c r="AT28" s="481"/>
      <c r="AU28" s="481"/>
      <c r="AV28" s="481"/>
      <c r="AW28" s="481"/>
      <c r="AX28" s="482"/>
      <c r="AY28" s="608" t="s">
        <v>185</v>
      </c>
      <c r="AZ28" s="609"/>
      <c r="BA28" s="609"/>
      <c r="BB28" s="610"/>
      <c r="BC28" s="389" t="s">
        <v>48</v>
      </c>
      <c r="BD28" s="390"/>
      <c r="BE28" s="390"/>
      <c r="BF28" s="390"/>
      <c r="BG28" s="390"/>
      <c r="BH28" s="390"/>
      <c r="BI28" s="390"/>
      <c r="BJ28" s="390"/>
      <c r="BK28" s="390"/>
      <c r="BL28" s="390"/>
      <c r="BM28" s="391"/>
      <c r="BN28" s="392">
        <v>1507014</v>
      </c>
      <c r="BO28" s="393"/>
      <c r="BP28" s="393"/>
      <c r="BQ28" s="393"/>
      <c r="BR28" s="393"/>
      <c r="BS28" s="393"/>
      <c r="BT28" s="393"/>
      <c r="BU28" s="394"/>
      <c r="BV28" s="392">
        <v>1205813</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c r="A29" s="187"/>
      <c r="B29" s="569"/>
      <c r="C29" s="570"/>
      <c r="D29" s="571"/>
      <c r="E29" s="479" t="s">
        <v>186</v>
      </c>
      <c r="F29" s="459"/>
      <c r="G29" s="459"/>
      <c r="H29" s="459"/>
      <c r="I29" s="459"/>
      <c r="J29" s="459"/>
      <c r="K29" s="460"/>
      <c r="L29" s="480">
        <v>16</v>
      </c>
      <c r="M29" s="481"/>
      <c r="N29" s="481"/>
      <c r="O29" s="481"/>
      <c r="P29" s="523"/>
      <c r="Q29" s="480">
        <v>4400</v>
      </c>
      <c r="R29" s="481"/>
      <c r="S29" s="481"/>
      <c r="T29" s="481"/>
      <c r="U29" s="481"/>
      <c r="V29" s="523"/>
      <c r="W29" s="583"/>
      <c r="X29" s="584"/>
      <c r="Y29" s="585"/>
      <c r="Z29" s="479" t="s">
        <v>187</v>
      </c>
      <c r="AA29" s="459"/>
      <c r="AB29" s="459"/>
      <c r="AC29" s="459"/>
      <c r="AD29" s="459"/>
      <c r="AE29" s="459"/>
      <c r="AF29" s="459"/>
      <c r="AG29" s="460"/>
      <c r="AH29" s="480">
        <v>452</v>
      </c>
      <c r="AI29" s="481"/>
      <c r="AJ29" s="481"/>
      <c r="AK29" s="481"/>
      <c r="AL29" s="523"/>
      <c r="AM29" s="480">
        <v>1467399</v>
      </c>
      <c r="AN29" s="481"/>
      <c r="AO29" s="481"/>
      <c r="AP29" s="481"/>
      <c r="AQ29" s="481"/>
      <c r="AR29" s="523"/>
      <c r="AS29" s="480">
        <v>3246</v>
      </c>
      <c r="AT29" s="481"/>
      <c r="AU29" s="481"/>
      <c r="AV29" s="481"/>
      <c r="AW29" s="481"/>
      <c r="AX29" s="482"/>
      <c r="AY29" s="611"/>
      <c r="AZ29" s="612"/>
      <c r="BA29" s="612"/>
      <c r="BB29" s="613"/>
      <c r="BC29" s="463" t="s">
        <v>188</v>
      </c>
      <c r="BD29" s="464"/>
      <c r="BE29" s="464"/>
      <c r="BF29" s="464"/>
      <c r="BG29" s="464"/>
      <c r="BH29" s="464"/>
      <c r="BI29" s="464"/>
      <c r="BJ29" s="464"/>
      <c r="BK29" s="464"/>
      <c r="BL29" s="464"/>
      <c r="BM29" s="465"/>
      <c r="BN29" s="429">
        <v>5862</v>
      </c>
      <c r="BO29" s="430"/>
      <c r="BP29" s="430"/>
      <c r="BQ29" s="430"/>
      <c r="BR29" s="430"/>
      <c r="BS29" s="430"/>
      <c r="BT29" s="430"/>
      <c r="BU29" s="431"/>
      <c r="BV29" s="429">
        <v>5860</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189</v>
      </c>
      <c r="X30" s="590"/>
      <c r="Y30" s="590"/>
      <c r="Z30" s="590"/>
      <c r="AA30" s="590"/>
      <c r="AB30" s="590"/>
      <c r="AC30" s="590"/>
      <c r="AD30" s="590"/>
      <c r="AE30" s="590"/>
      <c r="AF30" s="590"/>
      <c r="AG30" s="591"/>
      <c r="AH30" s="548">
        <v>97.5</v>
      </c>
      <c r="AI30" s="549"/>
      <c r="AJ30" s="549"/>
      <c r="AK30" s="549"/>
      <c r="AL30" s="549"/>
      <c r="AM30" s="549"/>
      <c r="AN30" s="549"/>
      <c r="AO30" s="549"/>
      <c r="AP30" s="549"/>
      <c r="AQ30" s="549"/>
      <c r="AR30" s="549"/>
      <c r="AS30" s="549"/>
      <c r="AT30" s="549"/>
      <c r="AU30" s="549"/>
      <c r="AV30" s="549"/>
      <c r="AW30" s="549"/>
      <c r="AX30" s="551"/>
      <c r="AY30" s="614"/>
      <c r="AZ30" s="615"/>
      <c r="BA30" s="615"/>
      <c r="BB30" s="616"/>
      <c r="BC30" s="600" t="s">
        <v>50</v>
      </c>
      <c r="BD30" s="601"/>
      <c r="BE30" s="601"/>
      <c r="BF30" s="601"/>
      <c r="BG30" s="601"/>
      <c r="BH30" s="601"/>
      <c r="BI30" s="601"/>
      <c r="BJ30" s="601"/>
      <c r="BK30" s="601"/>
      <c r="BL30" s="601"/>
      <c r="BM30" s="602"/>
      <c r="BN30" s="603">
        <v>2096693</v>
      </c>
      <c r="BO30" s="604"/>
      <c r="BP30" s="604"/>
      <c r="BQ30" s="604"/>
      <c r="BR30" s="604"/>
      <c r="BS30" s="604"/>
      <c r="BT30" s="604"/>
      <c r="BU30" s="605"/>
      <c r="BV30" s="603">
        <v>2126072</v>
      </c>
      <c r="BW30" s="604"/>
      <c r="BX30" s="604"/>
      <c r="BY30" s="604"/>
      <c r="BZ30" s="604"/>
      <c r="CA30" s="604"/>
      <c r="CB30" s="604"/>
      <c r="CC30" s="60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53" t="s">
        <v>196</v>
      </c>
      <c r="D33" s="453"/>
      <c r="E33" s="418" t="s">
        <v>197</v>
      </c>
      <c r="F33" s="418"/>
      <c r="G33" s="418"/>
      <c r="H33" s="418"/>
      <c r="I33" s="418"/>
      <c r="J33" s="418"/>
      <c r="K33" s="418"/>
      <c r="L33" s="418"/>
      <c r="M33" s="418"/>
      <c r="N33" s="418"/>
      <c r="O33" s="418"/>
      <c r="P33" s="418"/>
      <c r="Q33" s="418"/>
      <c r="R33" s="418"/>
      <c r="S33" s="418"/>
      <c r="T33" s="216"/>
      <c r="U33" s="453" t="s">
        <v>198</v>
      </c>
      <c r="V33" s="453"/>
      <c r="W33" s="418" t="s">
        <v>197</v>
      </c>
      <c r="X33" s="418"/>
      <c r="Y33" s="418"/>
      <c r="Z33" s="418"/>
      <c r="AA33" s="418"/>
      <c r="AB33" s="418"/>
      <c r="AC33" s="418"/>
      <c r="AD33" s="418"/>
      <c r="AE33" s="418"/>
      <c r="AF33" s="418"/>
      <c r="AG33" s="418"/>
      <c r="AH33" s="418"/>
      <c r="AI33" s="418"/>
      <c r="AJ33" s="418"/>
      <c r="AK33" s="418"/>
      <c r="AL33" s="216"/>
      <c r="AM33" s="453" t="s">
        <v>196</v>
      </c>
      <c r="AN33" s="453"/>
      <c r="AO33" s="418" t="s">
        <v>199</v>
      </c>
      <c r="AP33" s="418"/>
      <c r="AQ33" s="418"/>
      <c r="AR33" s="418"/>
      <c r="AS33" s="418"/>
      <c r="AT33" s="418"/>
      <c r="AU33" s="418"/>
      <c r="AV33" s="418"/>
      <c r="AW33" s="418"/>
      <c r="AX33" s="418"/>
      <c r="AY33" s="418"/>
      <c r="AZ33" s="418"/>
      <c r="BA33" s="418"/>
      <c r="BB33" s="418"/>
      <c r="BC33" s="418"/>
      <c r="BD33" s="217"/>
      <c r="BE33" s="418" t="s">
        <v>200</v>
      </c>
      <c r="BF33" s="418"/>
      <c r="BG33" s="418" t="s">
        <v>201</v>
      </c>
      <c r="BH33" s="418"/>
      <c r="BI33" s="418"/>
      <c r="BJ33" s="418"/>
      <c r="BK33" s="418"/>
      <c r="BL33" s="418"/>
      <c r="BM33" s="418"/>
      <c r="BN33" s="418"/>
      <c r="BO33" s="418"/>
      <c r="BP33" s="418"/>
      <c r="BQ33" s="418"/>
      <c r="BR33" s="418"/>
      <c r="BS33" s="418"/>
      <c r="BT33" s="418"/>
      <c r="BU33" s="418"/>
      <c r="BV33" s="217"/>
      <c r="BW33" s="453" t="s">
        <v>200</v>
      </c>
      <c r="BX33" s="453"/>
      <c r="BY33" s="418" t="s">
        <v>202</v>
      </c>
      <c r="BZ33" s="418"/>
      <c r="CA33" s="418"/>
      <c r="CB33" s="418"/>
      <c r="CC33" s="418"/>
      <c r="CD33" s="418"/>
      <c r="CE33" s="418"/>
      <c r="CF33" s="418"/>
      <c r="CG33" s="418"/>
      <c r="CH33" s="418"/>
      <c r="CI33" s="418"/>
      <c r="CJ33" s="418"/>
      <c r="CK33" s="418"/>
      <c r="CL33" s="418"/>
      <c r="CM33" s="418"/>
      <c r="CN33" s="216"/>
      <c r="CO33" s="453" t="s">
        <v>196</v>
      </c>
      <c r="CP33" s="453"/>
      <c r="CQ33" s="418" t="s">
        <v>203</v>
      </c>
      <c r="CR33" s="418"/>
      <c r="CS33" s="418"/>
      <c r="CT33" s="418"/>
      <c r="CU33" s="418"/>
      <c r="CV33" s="418"/>
      <c r="CW33" s="418"/>
      <c r="CX33" s="418"/>
      <c r="CY33" s="418"/>
      <c r="CZ33" s="418"/>
      <c r="DA33" s="418"/>
      <c r="DB33" s="418"/>
      <c r="DC33" s="418"/>
      <c r="DD33" s="418"/>
      <c r="DE33" s="418"/>
      <c r="DF33" s="216"/>
      <c r="DG33" s="617" t="s">
        <v>204</v>
      </c>
      <c r="DH33" s="617"/>
      <c r="DI33" s="218"/>
      <c r="DJ33" s="186"/>
      <c r="DK33" s="186"/>
      <c r="DL33" s="186"/>
      <c r="DM33" s="186"/>
      <c r="DN33" s="186"/>
      <c r="DO33" s="186"/>
    </row>
    <row r="34" spans="1:119" ht="32.25" customHeight="1">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5</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f>IF(AO34="","",MAX(C34:D43,U34:V43)+1)</f>
        <v>10</v>
      </c>
      <c r="AN34" s="618"/>
      <c r="AO34" s="619" t="str">
        <f>IF('各会計、関係団体の財政状況及び健全化判断比率'!B33="","",'各会計、関係団体の財政状況及び健全化判断比率'!B33)</f>
        <v>水道事業会計</v>
      </c>
      <c r="AP34" s="619"/>
      <c r="AQ34" s="619"/>
      <c r="AR34" s="619"/>
      <c r="AS34" s="619"/>
      <c r="AT34" s="619"/>
      <c r="AU34" s="619"/>
      <c r="AV34" s="619"/>
      <c r="AW34" s="619"/>
      <c r="AX34" s="619"/>
      <c r="AY34" s="619"/>
      <c r="AZ34" s="619"/>
      <c r="BA34" s="619"/>
      <c r="BB34" s="619"/>
      <c r="BC34" s="619"/>
      <c r="BD34" s="214"/>
      <c r="BE34" s="618">
        <f>IF(BG34="","",MAX(C34:D43,U34:V43,AM34:AN43)+1)</f>
        <v>13</v>
      </c>
      <c r="BF34" s="618"/>
      <c r="BG34" s="619" t="str">
        <f>IF('各会計、関係団体の財政状況及び健全化判断比率'!B36="","",'各会計、関係団体の財政状況及び健全化判断比率'!B36)</f>
        <v>農業集落排水事業特別会計</v>
      </c>
      <c r="BH34" s="619"/>
      <c r="BI34" s="619"/>
      <c r="BJ34" s="619"/>
      <c r="BK34" s="619"/>
      <c r="BL34" s="619"/>
      <c r="BM34" s="619"/>
      <c r="BN34" s="619"/>
      <c r="BO34" s="619"/>
      <c r="BP34" s="619"/>
      <c r="BQ34" s="619"/>
      <c r="BR34" s="619"/>
      <c r="BS34" s="619"/>
      <c r="BT34" s="619"/>
      <c r="BU34" s="619"/>
      <c r="BV34" s="214"/>
      <c r="BW34" s="618">
        <f>IF(BY34="","",MAX(C34:D43,U34:V43,AM34:AN43,BE34:BF43)+1)</f>
        <v>15</v>
      </c>
      <c r="BX34" s="618"/>
      <c r="BY34" s="619" t="str">
        <f>IF('各会計、関係団体の財政状況及び健全化判断比率'!B68="","",'各会計、関係団体の財政状況及び健全化判断比率'!B68)</f>
        <v>和歌山県市町村総合事務組合</v>
      </c>
      <c r="BZ34" s="619"/>
      <c r="CA34" s="619"/>
      <c r="CB34" s="619"/>
      <c r="CC34" s="619"/>
      <c r="CD34" s="619"/>
      <c r="CE34" s="619"/>
      <c r="CF34" s="619"/>
      <c r="CG34" s="619"/>
      <c r="CH34" s="619"/>
      <c r="CI34" s="619"/>
      <c r="CJ34" s="619"/>
      <c r="CK34" s="619"/>
      <c r="CL34" s="619"/>
      <c r="CM34" s="619"/>
      <c r="CN34" s="214"/>
      <c r="CO34" s="618">
        <f>IF(CQ34="","",MAX(C34:D43,U34:V43,AM34:AN43,BE34:BF43,BW34:BX43)+1)</f>
        <v>25</v>
      </c>
      <c r="CP34" s="618"/>
      <c r="CQ34" s="619" t="str">
        <f>IF('各会計、関係団体の財政状況及び健全化判断比率'!BS7="","",'各会計、関係団体の財政状況及び健全化判断比率'!BS7)</f>
        <v>橋本市文化スポーツ振興公社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c r="A35" s="187"/>
      <c r="B35" s="213"/>
      <c r="C35" s="618">
        <f>IF(E35="","",C34+1)</f>
        <v>2</v>
      </c>
      <c r="D35" s="618"/>
      <c r="E35" s="619" t="str">
        <f>IF('各会計、関係団体の財政状況及び健全化判断比率'!B8="","",'各会計、関係団体の財政状況及び健全化判断比率'!B8)</f>
        <v>住宅新築資金等貸付事業特別会計</v>
      </c>
      <c r="F35" s="619"/>
      <c r="G35" s="619"/>
      <c r="H35" s="619"/>
      <c r="I35" s="619"/>
      <c r="J35" s="619"/>
      <c r="K35" s="619"/>
      <c r="L35" s="619"/>
      <c r="M35" s="619"/>
      <c r="N35" s="619"/>
      <c r="O35" s="619"/>
      <c r="P35" s="619"/>
      <c r="Q35" s="619"/>
      <c r="R35" s="619"/>
      <c r="S35" s="619"/>
      <c r="T35" s="214"/>
      <c r="U35" s="618">
        <f>IF(W35="","",U34+1)</f>
        <v>6</v>
      </c>
      <c r="V35" s="618"/>
      <c r="W35" s="619" t="str">
        <f>IF('各会計、関係団体の財政状況及び健全化判断比率'!B29="","",'各会計、関係団体の財政状況及び健全化判断比率'!B29)</f>
        <v>介護保険特別会計</v>
      </c>
      <c r="X35" s="619"/>
      <c r="Y35" s="619"/>
      <c r="Z35" s="619"/>
      <c r="AA35" s="619"/>
      <c r="AB35" s="619"/>
      <c r="AC35" s="619"/>
      <c r="AD35" s="619"/>
      <c r="AE35" s="619"/>
      <c r="AF35" s="619"/>
      <c r="AG35" s="619"/>
      <c r="AH35" s="619"/>
      <c r="AI35" s="619"/>
      <c r="AJ35" s="619"/>
      <c r="AK35" s="619"/>
      <c r="AL35" s="214"/>
      <c r="AM35" s="618">
        <f t="shared" ref="AM35:AM43" si="0">IF(AO35="","",AM34+1)</f>
        <v>11</v>
      </c>
      <c r="AN35" s="618"/>
      <c r="AO35" s="619" t="str">
        <f>IF('各会計、関係団体の財政状況及び健全化判断比率'!B34="","",'各会計、関係団体の財政状況及び健全化判断比率'!B34)</f>
        <v>病院事業会計</v>
      </c>
      <c r="AP35" s="619"/>
      <c r="AQ35" s="619"/>
      <c r="AR35" s="619"/>
      <c r="AS35" s="619"/>
      <c r="AT35" s="619"/>
      <c r="AU35" s="619"/>
      <c r="AV35" s="619"/>
      <c r="AW35" s="619"/>
      <c r="AX35" s="619"/>
      <c r="AY35" s="619"/>
      <c r="AZ35" s="619"/>
      <c r="BA35" s="619"/>
      <c r="BB35" s="619"/>
      <c r="BC35" s="619"/>
      <c r="BD35" s="214"/>
      <c r="BE35" s="618">
        <f t="shared" ref="BE35:BE43" si="1">IF(BG35="","",BE34+1)</f>
        <v>14</v>
      </c>
      <c r="BF35" s="618"/>
      <c r="BG35" s="619" t="str">
        <f>IF('各会計、関係団体の財政状況及び健全化判断比率'!B37="","",'各会計、関係団体の財政状況及び健全化判断比率'!B37)</f>
        <v>工業団地造成事業特別会計</v>
      </c>
      <c r="BH35" s="619"/>
      <c r="BI35" s="619"/>
      <c r="BJ35" s="619"/>
      <c r="BK35" s="619"/>
      <c r="BL35" s="619"/>
      <c r="BM35" s="619"/>
      <c r="BN35" s="619"/>
      <c r="BO35" s="619"/>
      <c r="BP35" s="619"/>
      <c r="BQ35" s="619"/>
      <c r="BR35" s="619"/>
      <c r="BS35" s="619"/>
      <c r="BT35" s="619"/>
      <c r="BU35" s="619"/>
      <c r="BV35" s="214"/>
      <c r="BW35" s="618">
        <f t="shared" ref="BW35:BW43" si="2">IF(BY35="","",BW34+1)</f>
        <v>16</v>
      </c>
      <c r="BX35" s="618"/>
      <c r="BY35" s="619" t="str">
        <f>IF('各会計、関係団体の財政状況及び健全化判断比率'!B69="","",'各会計、関係団体の財政状況及び健全化判断比率'!B69)</f>
        <v>和歌山地方税回収機構</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c r="A36" s="187"/>
      <c r="B36" s="213"/>
      <c r="C36" s="618">
        <f>IF(E36="","",C35+1)</f>
        <v>3</v>
      </c>
      <c r="D36" s="618"/>
      <c r="E36" s="619" t="str">
        <f>IF('各会計、関係団体の財政状況及び健全化判断比率'!B9="","",'各会計、関係団体の財政状況及び健全化判断比率'!B9)</f>
        <v>墓園事業特別会計</v>
      </c>
      <c r="F36" s="619"/>
      <c r="G36" s="619"/>
      <c r="H36" s="619"/>
      <c r="I36" s="619"/>
      <c r="J36" s="619"/>
      <c r="K36" s="619"/>
      <c r="L36" s="619"/>
      <c r="M36" s="619"/>
      <c r="N36" s="619"/>
      <c r="O36" s="619"/>
      <c r="P36" s="619"/>
      <c r="Q36" s="619"/>
      <c r="R36" s="619"/>
      <c r="S36" s="619"/>
      <c r="T36" s="214"/>
      <c r="U36" s="618">
        <f t="shared" ref="U36:U43" si="4">IF(W36="","",U35+1)</f>
        <v>7</v>
      </c>
      <c r="V36" s="618"/>
      <c r="W36" s="619" t="str">
        <f>IF('各会計、関係団体の財政状況及び健全化判断比率'!B30="","",'各会計、関係団体の財政状況及び健全化判断比率'!B30)</f>
        <v>駐車場事業特別会計</v>
      </c>
      <c r="X36" s="619"/>
      <c r="Y36" s="619"/>
      <c r="Z36" s="619"/>
      <c r="AA36" s="619"/>
      <c r="AB36" s="619"/>
      <c r="AC36" s="619"/>
      <c r="AD36" s="619"/>
      <c r="AE36" s="619"/>
      <c r="AF36" s="619"/>
      <c r="AG36" s="619"/>
      <c r="AH36" s="619"/>
      <c r="AI36" s="619"/>
      <c r="AJ36" s="619"/>
      <c r="AK36" s="619"/>
      <c r="AL36" s="214"/>
      <c r="AM36" s="618">
        <f t="shared" si="0"/>
        <v>12</v>
      </c>
      <c r="AN36" s="618"/>
      <c r="AO36" s="619" t="str">
        <f>IF('各会計、関係団体の財政状況及び健全化判断比率'!B35="","",'各会計、関係団体の財政状況及び健全化判断比率'!B35)</f>
        <v>下水道事業会計</v>
      </c>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17</v>
      </c>
      <c r="BX36" s="618"/>
      <c r="BY36" s="619" t="str">
        <f>IF('各会計、関係団体の財政状況及び健全化判断比率'!B70="","",'各会計、関係団体の財政状況及び健全化判断比率'!B70)</f>
        <v>橋本周辺広域市町村圏組合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c r="A37" s="187"/>
      <c r="B37" s="213"/>
      <c r="C37" s="618">
        <f>IF(E37="","",C36+1)</f>
        <v>4</v>
      </c>
      <c r="D37" s="618"/>
      <c r="E37" s="619" t="str">
        <f>IF('各会計、関係団体の財政状況及び健全化判断比率'!B10="","",'各会計、関係団体の財政状況及び健全化判断比率'!B10)</f>
        <v>土地区画整理事業特別会計</v>
      </c>
      <c r="F37" s="619"/>
      <c r="G37" s="619"/>
      <c r="H37" s="619"/>
      <c r="I37" s="619"/>
      <c r="J37" s="619"/>
      <c r="K37" s="619"/>
      <c r="L37" s="619"/>
      <c r="M37" s="619"/>
      <c r="N37" s="619"/>
      <c r="O37" s="619"/>
      <c r="P37" s="619"/>
      <c r="Q37" s="619"/>
      <c r="R37" s="619"/>
      <c r="S37" s="619"/>
      <c r="T37" s="214"/>
      <c r="U37" s="618">
        <f t="shared" si="4"/>
        <v>8</v>
      </c>
      <c r="V37" s="618"/>
      <c r="W37" s="619" t="str">
        <f>IF('各会計、関係団体の財政状況及び健全化判断比率'!B31="","",'各会計、関係団体の財政状況及び健全化判断比率'!B31)</f>
        <v>指定訪問看護事業特別会計</v>
      </c>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18</v>
      </c>
      <c r="BX37" s="618"/>
      <c r="BY37" s="619" t="str">
        <f>IF('各会計、関係団体の財政状況及び健全化判断比率'!B71="","",'各会計、関係団体の財政状況及び健全化判断比率'!B71)</f>
        <v>伊都郡町村及び橋本市老人福祉施設事務組合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f t="shared" si="4"/>
        <v>9</v>
      </c>
      <c r="V38" s="618"/>
      <c r="W38" s="619" t="str">
        <f>IF('各会計、関係団体の財政状況及び健全化判断比率'!B32="","",'各会計、関係団体の財政状況及び健全化判断比率'!B32)</f>
        <v>後期高齢者医療特別会計</v>
      </c>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19</v>
      </c>
      <c r="BX38" s="618"/>
      <c r="BY38" s="619" t="str">
        <f>IF('各会計、関係団体の財政状況及び健全化判断比率'!B72="","",'各会計、関係団体の財政状況及び健全化判断比率'!B72)</f>
        <v>伊都郡町村及び橋本市児童福祉施設事務組合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20</v>
      </c>
      <c r="BX39" s="618"/>
      <c r="BY39" s="619" t="str">
        <f>IF('各会計、関係団体の財政状況及び健全化判断比率'!B73="","",'各会計、関係団体の財政状況及び健全化判断比率'!B73)</f>
        <v>和歌山県後期高齢者医療広域連合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21</v>
      </c>
      <c r="BX40" s="618"/>
      <c r="BY40" s="619" t="str">
        <f>IF('各会計、関係団体の財政状況及び健全化判断比率'!B74="","",'各会計、関係団体の財政状況及び健全化判断比率'!B74)</f>
        <v>橋本伊都衛生施設組合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22</v>
      </c>
      <c r="BX41" s="618"/>
      <c r="BY41" s="619" t="str">
        <f>IF('各会計、関係団体の財政状況及び健全化判断比率'!B75="","",'各会計、関係団体の財政状況及び健全化判断比率'!B75)</f>
        <v>伊都消防組合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23</v>
      </c>
      <c r="BX42" s="618"/>
      <c r="BY42" s="619" t="str">
        <f>IF('各会計、関係団体の財政状況及び健全化判断比率'!B76="","",'各会計、関係団体の財政状況及び健全化判断比率'!B76)</f>
        <v>伊都郡町村及び橋本市老人福祉施設事務組合（公営企業会計）</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f t="shared" si="2"/>
        <v>24</v>
      </c>
      <c r="BX43" s="618"/>
      <c r="BY43" s="619" t="str">
        <f>IF('各会計、関係団体の財政状況及び健全化判断比率'!B77="","",'各会計、関係団体の財政状況及び健全化判断比率'!B77)</f>
        <v>和歌山県後期高齢者医療広域連合（特別会計）</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209</v>
      </c>
    </row>
    <row r="50" spans="5:5">
      <c r="E50" s="188" t="s">
        <v>210</v>
      </c>
    </row>
    <row r="51" spans="5:5">
      <c r="E51" s="188" t="s">
        <v>211</v>
      </c>
    </row>
    <row r="52" spans="5:5">
      <c r="E52" s="188" t="s">
        <v>212</v>
      </c>
    </row>
    <row r="53" spans="5:5"/>
    <row r="54" spans="5:5"/>
    <row r="55" spans="5:5"/>
    <row r="56" spans="5:5"/>
  </sheetData>
  <sheetProtection algorithmName="SHA-512" hashValue="wHy1mdTwvA+3iR5bEANLPdeWniRRMknfmwt0XYYbaxPi+ofH+tXCTCXTv49SFJqnI2p6mG2GrI0F0G0TPgqh5g==" saltValue="GvUgbTf7hHZzqmgW/6RpW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c r="A34" s="22"/>
      <c r="B34" s="31"/>
      <c r="C34" s="1210" t="s">
        <v>580</v>
      </c>
      <c r="D34" s="1210"/>
      <c r="E34" s="1211"/>
      <c r="F34" s="32">
        <v>22.53</v>
      </c>
      <c r="G34" s="33">
        <v>23.7</v>
      </c>
      <c r="H34" s="33">
        <v>20.69</v>
      </c>
      <c r="I34" s="33">
        <v>21.43</v>
      </c>
      <c r="J34" s="34">
        <v>22.91</v>
      </c>
      <c r="K34" s="22"/>
      <c r="L34" s="22"/>
      <c r="M34" s="22"/>
      <c r="N34" s="22"/>
      <c r="O34" s="22"/>
      <c r="P34" s="22"/>
    </row>
    <row r="35" spans="1:16" ht="39" customHeight="1">
      <c r="A35" s="22"/>
      <c r="B35" s="35"/>
      <c r="C35" s="1204" t="s">
        <v>581</v>
      </c>
      <c r="D35" s="1205"/>
      <c r="E35" s="1206"/>
      <c r="F35" s="36" t="s">
        <v>530</v>
      </c>
      <c r="G35" s="37" t="s">
        <v>530</v>
      </c>
      <c r="H35" s="37" t="s">
        <v>530</v>
      </c>
      <c r="I35" s="37" t="s">
        <v>530</v>
      </c>
      <c r="J35" s="38">
        <v>4.6900000000000004</v>
      </c>
      <c r="K35" s="22"/>
      <c r="L35" s="22"/>
      <c r="M35" s="22"/>
      <c r="N35" s="22"/>
      <c r="O35" s="22"/>
      <c r="P35" s="22"/>
    </row>
    <row r="36" spans="1:16" ht="39" customHeight="1">
      <c r="A36" s="22"/>
      <c r="B36" s="35"/>
      <c r="C36" s="1204" t="s">
        <v>582</v>
      </c>
      <c r="D36" s="1205"/>
      <c r="E36" s="1206"/>
      <c r="F36" s="36">
        <v>1.95</v>
      </c>
      <c r="G36" s="37">
        <v>2.27</v>
      </c>
      <c r="H36" s="37">
        <v>1.8</v>
      </c>
      <c r="I36" s="37">
        <v>3.58</v>
      </c>
      <c r="J36" s="38">
        <v>2.83</v>
      </c>
      <c r="K36" s="22"/>
      <c r="L36" s="22"/>
      <c r="M36" s="22"/>
      <c r="N36" s="22"/>
      <c r="O36" s="22"/>
      <c r="P36" s="22"/>
    </row>
    <row r="37" spans="1:16" ht="39" customHeight="1">
      <c r="A37" s="22"/>
      <c r="B37" s="35"/>
      <c r="C37" s="1204" t="s">
        <v>583</v>
      </c>
      <c r="D37" s="1205"/>
      <c r="E37" s="1206"/>
      <c r="F37" s="36">
        <v>0.45</v>
      </c>
      <c r="G37" s="37">
        <v>1.8</v>
      </c>
      <c r="H37" s="37">
        <v>1.4</v>
      </c>
      <c r="I37" s="37">
        <v>1.53</v>
      </c>
      <c r="J37" s="38">
        <v>2.1800000000000002</v>
      </c>
      <c r="K37" s="22"/>
      <c r="L37" s="22"/>
      <c r="M37" s="22"/>
      <c r="N37" s="22"/>
      <c r="O37" s="22"/>
      <c r="P37" s="22"/>
    </row>
    <row r="38" spans="1:16" ht="39" customHeight="1">
      <c r="A38" s="22"/>
      <c r="B38" s="35"/>
      <c r="C38" s="1204" t="s">
        <v>584</v>
      </c>
      <c r="D38" s="1205"/>
      <c r="E38" s="1206"/>
      <c r="F38" s="36">
        <v>5.92</v>
      </c>
      <c r="G38" s="37">
        <v>5.13</v>
      </c>
      <c r="H38" s="37">
        <v>4.93</v>
      </c>
      <c r="I38" s="37">
        <v>5.91</v>
      </c>
      <c r="J38" s="38">
        <v>0.53</v>
      </c>
      <c r="K38" s="22"/>
      <c r="L38" s="22"/>
      <c r="M38" s="22"/>
      <c r="N38" s="22"/>
      <c r="O38" s="22"/>
      <c r="P38" s="22"/>
    </row>
    <row r="39" spans="1:16" ht="39" customHeight="1">
      <c r="A39" s="22"/>
      <c r="B39" s="35"/>
      <c r="C39" s="1204" t="s">
        <v>585</v>
      </c>
      <c r="D39" s="1205"/>
      <c r="E39" s="1206"/>
      <c r="F39" s="36">
        <v>0.99</v>
      </c>
      <c r="G39" s="37">
        <v>1.44</v>
      </c>
      <c r="H39" s="37">
        <v>2.2200000000000002</v>
      </c>
      <c r="I39" s="37">
        <v>1.48</v>
      </c>
      <c r="J39" s="38">
        <v>0.48</v>
      </c>
      <c r="K39" s="22"/>
      <c r="L39" s="22"/>
      <c r="M39" s="22"/>
      <c r="N39" s="22"/>
      <c r="O39" s="22"/>
      <c r="P39" s="22"/>
    </row>
    <row r="40" spans="1:16" ht="39" customHeight="1">
      <c r="A40" s="22"/>
      <c r="B40" s="35"/>
      <c r="C40" s="1204" t="s">
        <v>586</v>
      </c>
      <c r="D40" s="1205"/>
      <c r="E40" s="1206"/>
      <c r="F40" s="36">
        <v>0.02</v>
      </c>
      <c r="G40" s="37">
        <v>0.04</v>
      </c>
      <c r="H40" s="37">
        <v>0.03</v>
      </c>
      <c r="I40" s="37">
        <v>7.0000000000000007E-2</v>
      </c>
      <c r="J40" s="38">
        <v>0.08</v>
      </c>
      <c r="K40" s="22"/>
      <c r="L40" s="22"/>
      <c r="M40" s="22"/>
      <c r="N40" s="22"/>
      <c r="O40" s="22"/>
      <c r="P40" s="22"/>
    </row>
    <row r="41" spans="1:16" ht="39" customHeight="1">
      <c r="A41" s="22"/>
      <c r="B41" s="35"/>
      <c r="C41" s="1204" t="s">
        <v>587</v>
      </c>
      <c r="D41" s="1205"/>
      <c r="E41" s="1206"/>
      <c r="F41" s="36">
        <v>0</v>
      </c>
      <c r="G41" s="37">
        <v>0.02</v>
      </c>
      <c r="H41" s="37">
        <v>0.03</v>
      </c>
      <c r="I41" s="37">
        <v>0.03</v>
      </c>
      <c r="J41" s="38">
        <v>0.06</v>
      </c>
      <c r="K41" s="22"/>
      <c r="L41" s="22"/>
      <c r="M41" s="22"/>
      <c r="N41" s="22"/>
      <c r="O41" s="22"/>
      <c r="P41" s="22"/>
    </row>
    <row r="42" spans="1:16" ht="39" customHeight="1">
      <c r="A42" s="22"/>
      <c r="B42" s="39"/>
      <c r="C42" s="1204" t="s">
        <v>588</v>
      </c>
      <c r="D42" s="1205"/>
      <c r="E42" s="1206"/>
      <c r="F42" s="36" t="s">
        <v>530</v>
      </c>
      <c r="G42" s="37" t="s">
        <v>530</v>
      </c>
      <c r="H42" s="37" t="s">
        <v>530</v>
      </c>
      <c r="I42" s="37" t="s">
        <v>530</v>
      </c>
      <c r="J42" s="38" t="s">
        <v>530</v>
      </c>
      <c r="K42" s="22"/>
      <c r="L42" s="22"/>
      <c r="M42" s="22"/>
      <c r="N42" s="22"/>
      <c r="O42" s="22"/>
      <c r="P42" s="22"/>
    </row>
    <row r="43" spans="1:16" ht="39" customHeight="1" thickBot="1">
      <c r="A43" s="22"/>
      <c r="B43" s="40"/>
      <c r="C43" s="1207" t="s">
        <v>589</v>
      </c>
      <c r="D43" s="1208"/>
      <c r="E43" s="1209"/>
      <c r="F43" s="41">
        <v>0.11</v>
      </c>
      <c r="G43" s="42">
        <v>0.24</v>
      </c>
      <c r="H43" s="42">
        <v>0.17</v>
      </c>
      <c r="I43" s="42">
        <v>7.0000000000000007E-2</v>
      </c>
      <c r="J43" s="43">
        <v>0.05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gLqIrnfWHqhvmD4wgVmoQBkNnhWIWkXE4UWK+tZ3eqQFrK1O1F7aQIMPRXsaxrzoXvcbB8DfuKG5CHTrpxCLGw==" saltValue="k/qRFPyw0JUjVdi+U605+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c r="A45" s="48"/>
      <c r="B45" s="1212" t="s">
        <v>11</v>
      </c>
      <c r="C45" s="1213"/>
      <c r="D45" s="58"/>
      <c r="E45" s="1218" t="s">
        <v>12</v>
      </c>
      <c r="F45" s="1218"/>
      <c r="G45" s="1218"/>
      <c r="H45" s="1218"/>
      <c r="I45" s="1218"/>
      <c r="J45" s="1219"/>
      <c r="K45" s="59">
        <v>3628</v>
      </c>
      <c r="L45" s="60">
        <v>3765</v>
      </c>
      <c r="M45" s="60">
        <v>3895</v>
      </c>
      <c r="N45" s="60">
        <v>3817</v>
      </c>
      <c r="O45" s="61">
        <v>3759</v>
      </c>
      <c r="P45" s="48"/>
      <c r="Q45" s="48"/>
      <c r="R45" s="48"/>
      <c r="S45" s="48"/>
      <c r="T45" s="48"/>
      <c r="U45" s="48"/>
    </row>
    <row r="46" spans="1:21" ht="30.75" customHeight="1">
      <c r="A46" s="48"/>
      <c r="B46" s="1214"/>
      <c r="C46" s="1215"/>
      <c r="D46" s="62"/>
      <c r="E46" s="1220" t="s">
        <v>13</v>
      </c>
      <c r="F46" s="1220"/>
      <c r="G46" s="1220"/>
      <c r="H46" s="1220"/>
      <c r="I46" s="1220"/>
      <c r="J46" s="1221"/>
      <c r="K46" s="63" t="s">
        <v>530</v>
      </c>
      <c r="L46" s="64" t="s">
        <v>530</v>
      </c>
      <c r="M46" s="64" t="s">
        <v>530</v>
      </c>
      <c r="N46" s="64" t="s">
        <v>530</v>
      </c>
      <c r="O46" s="65" t="s">
        <v>530</v>
      </c>
      <c r="P46" s="48"/>
      <c r="Q46" s="48"/>
      <c r="R46" s="48"/>
      <c r="S46" s="48"/>
      <c r="T46" s="48"/>
      <c r="U46" s="48"/>
    </row>
    <row r="47" spans="1:21" ht="30.75" customHeight="1">
      <c r="A47" s="48"/>
      <c r="B47" s="1214"/>
      <c r="C47" s="1215"/>
      <c r="D47" s="62"/>
      <c r="E47" s="1220" t="s">
        <v>14</v>
      </c>
      <c r="F47" s="1220"/>
      <c r="G47" s="1220"/>
      <c r="H47" s="1220"/>
      <c r="I47" s="1220"/>
      <c r="J47" s="1221"/>
      <c r="K47" s="63" t="s">
        <v>530</v>
      </c>
      <c r="L47" s="64" t="s">
        <v>530</v>
      </c>
      <c r="M47" s="64" t="s">
        <v>530</v>
      </c>
      <c r="N47" s="64" t="s">
        <v>530</v>
      </c>
      <c r="O47" s="65" t="s">
        <v>530</v>
      </c>
      <c r="P47" s="48"/>
      <c r="Q47" s="48"/>
      <c r="R47" s="48"/>
      <c r="S47" s="48"/>
      <c r="T47" s="48"/>
      <c r="U47" s="48"/>
    </row>
    <row r="48" spans="1:21" ht="30.75" customHeight="1">
      <c r="A48" s="48"/>
      <c r="B48" s="1214"/>
      <c r="C48" s="1215"/>
      <c r="D48" s="62"/>
      <c r="E48" s="1220" t="s">
        <v>15</v>
      </c>
      <c r="F48" s="1220"/>
      <c r="G48" s="1220"/>
      <c r="H48" s="1220"/>
      <c r="I48" s="1220"/>
      <c r="J48" s="1221"/>
      <c r="K48" s="63">
        <v>1249</v>
      </c>
      <c r="L48" s="64">
        <v>1249</v>
      </c>
      <c r="M48" s="64">
        <v>1421</v>
      </c>
      <c r="N48" s="64">
        <v>1175</v>
      </c>
      <c r="O48" s="65">
        <v>1163</v>
      </c>
      <c r="P48" s="48"/>
      <c r="Q48" s="48"/>
      <c r="R48" s="48"/>
      <c r="S48" s="48"/>
      <c r="T48" s="48"/>
      <c r="U48" s="48"/>
    </row>
    <row r="49" spans="1:21" ht="30.75" customHeight="1">
      <c r="A49" s="48"/>
      <c r="B49" s="1214"/>
      <c r="C49" s="1215"/>
      <c r="D49" s="62"/>
      <c r="E49" s="1220" t="s">
        <v>16</v>
      </c>
      <c r="F49" s="1220"/>
      <c r="G49" s="1220"/>
      <c r="H49" s="1220"/>
      <c r="I49" s="1220"/>
      <c r="J49" s="1221"/>
      <c r="K49" s="63">
        <v>212</v>
      </c>
      <c r="L49" s="64">
        <v>218</v>
      </c>
      <c r="M49" s="64">
        <v>225</v>
      </c>
      <c r="N49" s="64">
        <v>227</v>
      </c>
      <c r="O49" s="65">
        <v>232</v>
      </c>
      <c r="P49" s="48"/>
      <c r="Q49" s="48"/>
      <c r="R49" s="48"/>
      <c r="S49" s="48"/>
      <c r="T49" s="48"/>
      <c r="U49" s="48"/>
    </row>
    <row r="50" spans="1:21" ht="30.75" customHeight="1">
      <c r="A50" s="48"/>
      <c r="B50" s="1214"/>
      <c r="C50" s="1215"/>
      <c r="D50" s="62"/>
      <c r="E50" s="1220" t="s">
        <v>17</v>
      </c>
      <c r="F50" s="1220"/>
      <c r="G50" s="1220"/>
      <c r="H50" s="1220"/>
      <c r="I50" s="1220"/>
      <c r="J50" s="1221"/>
      <c r="K50" s="63" t="s">
        <v>530</v>
      </c>
      <c r="L50" s="64" t="s">
        <v>530</v>
      </c>
      <c r="M50" s="64" t="s">
        <v>530</v>
      </c>
      <c r="N50" s="64" t="s">
        <v>530</v>
      </c>
      <c r="O50" s="65" t="s">
        <v>530</v>
      </c>
      <c r="P50" s="48"/>
      <c r="Q50" s="48"/>
      <c r="R50" s="48"/>
      <c r="S50" s="48"/>
      <c r="T50" s="48"/>
      <c r="U50" s="48"/>
    </row>
    <row r="51" spans="1:21" ht="30.75" customHeight="1">
      <c r="A51" s="48"/>
      <c r="B51" s="1216"/>
      <c r="C51" s="1217"/>
      <c r="D51" s="66"/>
      <c r="E51" s="1220" t="s">
        <v>18</v>
      </c>
      <c r="F51" s="1220"/>
      <c r="G51" s="1220"/>
      <c r="H51" s="1220"/>
      <c r="I51" s="1220"/>
      <c r="J51" s="1221"/>
      <c r="K51" s="63">
        <v>1</v>
      </c>
      <c r="L51" s="64">
        <v>1</v>
      </c>
      <c r="M51" s="64">
        <v>0</v>
      </c>
      <c r="N51" s="64">
        <v>0</v>
      </c>
      <c r="O51" s="65">
        <v>0</v>
      </c>
      <c r="P51" s="48"/>
      <c r="Q51" s="48"/>
      <c r="R51" s="48"/>
      <c r="S51" s="48"/>
      <c r="T51" s="48"/>
      <c r="U51" s="48"/>
    </row>
    <row r="52" spans="1:21" ht="30.75" customHeight="1">
      <c r="A52" s="48"/>
      <c r="B52" s="1222" t="s">
        <v>19</v>
      </c>
      <c r="C52" s="1223"/>
      <c r="D52" s="66"/>
      <c r="E52" s="1220" t="s">
        <v>20</v>
      </c>
      <c r="F52" s="1220"/>
      <c r="G52" s="1220"/>
      <c r="H52" s="1220"/>
      <c r="I52" s="1220"/>
      <c r="J52" s="1221"/>
      <c r="K52" s="63">
        <v>3474</v>
      </c>
      <c r="L52" s="64">
        <v>3599</v>
      </c>
      <c r="M52" s="64">
        <v>3661</v>
      </c>
      <c r="N52" s="64">
        <v>3518</v>
      </c>
      <c r="O52" s="65">
        <v>3354</v>
      </c>
      <c r="P52" s="48"/>
      <c r="Q52" s="48"/>
      <c r="R52" s="48"/>
      <c r="S52" s="48"/>
      <c r="T52" s="48"/>
      <c r="U52" s="48"/>
    </row>
    <row r="53" spans="1:21" ht="30.75" customHeight="1" thickBot="1">
      <c r="A53" s="48"/>
      <c r="B53" s="1224" t="s">
        <v>21</v>
      </c>
      <c r="C53" s="1225"/>
      <c r="D53" s="67"/>
      <c r="E53" s="1226" t="s">
        <v>22</v>
      </c>
      <c r="F53" s="1226"/>
      <c r="G53" s="1226"/>
      <c r="H53" s="1226"/>
      <c r="I53" s="1226"/>
      <c r="J53" s="1227"/>
      <c r="K53" s="68">
        <v>1616</v>
      </c>
      <c r="L53" s="69">
        <v>1634</v>
      </c>
      <c r="M53" s="69">
        <v>1880</v>
      </c>
      <c r="N53" s="69">
        <v>1701</v>
      </c>
      <c r="O53" s="70">
        <v>1800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590</v>
      </c>
      <c r="P55" s="48"/>
      <c r="Q55" s="48"/>
      <c r="R55" s="48"/>
      <c r="S55" s="48"/>
      <c r="T55" s="48"/>
      <c r="U55" s="48"/>
    </row>
    <row r="56" spans="1:21" ht="31.5" customHeight="1" thickBot="1">
      <c r="A56" s="48"/>
      <c r="B56" s="76"/>
      <c r="C56" s="77"/>
      <c r="D56" s="77"/>
      <c r="E56" s="78"/>
      <c r="F56" s="78"/>
      <c r="G56" s="78"/>
      <c r="H56" s="78"/>
      <c r="I56" s="78"/>
      <c r="J56" s="79" t="s">
        <v>2</v>
      </c>
      <c r="K56" s="80" t="s">
        <v>591</v>
      </c>
      <c r="L56" s="81" t="s">
        <v>592</v>
      </c>
      <c r="M56" s="81" t="s">
        <v>593</v>
      </c>
      <c r="N56" s="81" t="s">
        <v>594</v>
      </c>
      <c r="O56" s="82" t="s">
        <v>595</v>
      </c>
      <c r="P56" s="48"/>
      <c r="Q56" s="48"/>
      <c r="R56" s="48"/>
      <c r="S56" s="48"/>
      <c r="T56" s="48"/>
      <c r="U56" s="48"/>
    </row>
    <row r="57" spans="1:21" ht="31.5" customHeight="1">
      <c r="B57" s="1228" t="s">
        <v>25</v>
      </c>
      <c r="C57" s="1229"/>
      <c r="D57" s="1232" t="s">
        <v>26</v>
      </c>
      <c r="E57" s="1233"/>
      <c r="F57" s="1233"/>
      <c r="G57" s="1233"/>
      <c r="H57" s="1233"/>
      <c r="I57" s="1233"/>
      <c r="J57" s="1234"/>
      <c r="K57" s="83" t="s">
        <v>615</v>
      </c>
      <c r="L57" s="84" t="s">
        <v>615</v>
      </c>
      <c r="M57" s="84" t="s">
        <v>530</v>
      </c>
      <c r="N57" s="84" t="s">
        <v>530</v>
      </c>
      <c r="O57" s="85" t="s">
        <v>530</v>
      </c>
    </row>
    <row r="58" spans="1:21" ht="31.5" customHeight="1" thickBot="1">
      <c r="B58" s="1230"/>
      <c r="C58" s="1231"/>
      <c r="D58" s="1235" t="s">
        <v>27</v>
      </c>
      <c r="E58" s="1236"/>
      <c r="F58" s="1236"/>
      <c r="G58" s="1236"/>
      <c r="H58" s="1236"/>
      <c r="I58" s="1236"/>
      <c r="J58" s="1237"/>
      <c r="K58" s="86" t="s">
        <v>530</v>
      </c>
      <c r="L58" s="87" t="s">
        <v>530</v>
      </c>
      <c r="M58" s="87" t="s">
        <v>530</v>
      </c>
      <c r="N58" s="87" t="s">
        <v>530</v>
      </c>
      <c r="O58" s="88" t="s">
        <v>530</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zFWs1nXsmmYDJWr70gt3QrXVTm6pQhyxVC82anQwIzhdfZzN5kbItzRSTDS2ctjIpt66FsyRxdIecGlDQzGew==" saltValue="Gu+H56ApKuCL1qLxdXxqX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571</v>
      </c>
      <c r="J40" s="100" t="s">
        <v>572</v>
      </c>
      <c r="K40" s="100" t="s">
        <v>573</v>
      </c>
      <c r="L40" s="100" t="s">
        <v>574</v>
      </c>
      <c r="M40" s="101" t="s">
        <v>575</v>
      </c>
    </row>
    <row r="41" spans="2:13" ht="27.75" customHeight="1">
      <c r="B41" s="1238" t="s">
        <v>30</v>
      </c>
      <c r="C41" s="1239"/>
      <c r="D41" s="102"/>
      <c r="E41" s="1244" t="s">
        <v>31</v>
      </c>
      <c r="F41" s="1244"/>
      <c r="G41" s="1244"/>
      <c r="H41" s="1245"/>
      <c r="I41" s="103">
        <v>36941</v>
      </c>
      <c r="J41" s="104">
        <v>35212</v>
      </c>
      <c r="K41" s="104">
        <v>34432</v>
      </c>
      <c r="L41" s="104">
        <v>32788</v>
      </c>
      <c r="M41" s="105">
        <v>31255</v>
      </c>
    </row>
    <row r="42" spans="2:13" ht="27.75" customHeight="1">
      <c r="B42" s="1240"/>
      <c r="C42" s="1241"/>
      <c r="D42" s="106"/>
      <c r="E42" s="1246" t="s">
        <v>32</v>
      </c>
      <c r="F42" s="1246"/>
      <c r="G42" s="1246"/>
      <c r="H42" s="1247"/>
      <c r="I42" s="107" t="s">
        <v>530</v>
      </c>
      <c r="J42" s="108" t="s">
        <v>530</v>
      </c>
      <c r="K42" s="108" t="s">
        <v>530</v>
      </c>
      <c r="L42" s="108" t="s">
        <v>530</v>
      </c>
      <c r="M42" s="109" t="s">
        <v>530</v>
      </c>
    </row>
    <row r="43" spans="2:13" ht="27.75" customHeight="1">
      <c r="B43" s="1240"/>
      <c r="C43" s="1241"/>
      <c r="D43" s="106"/>
      <c r="E43" s="1246" t="s">
        <v>33</v>
      </c>
      <c r="F43" s="1246"/>
      <c r="G43" s="1246"/>
      <c r="H43" s="1247"/>
      <c r="I43" s="107">
        <v>14932</v>
      </c>
      <c r="J43" s="108">
        <v>14535</v>
      </c>
      <c r="K43" s="108">
        <v>14499</v>
      </c>
      <c r="L43" s="108">
        <v>14478</v>
      </c>
      <c r="M43" s="109">
        <v>14349</v>
      </c>
    </row>
    <row r="44" spans="2:13" ht="27.75" customHeight="1">
      <c r="B44" s="1240"/>
      <c r="C44" s="1241"/>
      <c r="D44" s="106"/>
      <c r="E44" s="1246" t="s">
        <v>34</v>
      </c>
      <c r="F44" s="1246"/>
      <c r="G44" s="1246"/>
      <c r="H44" s="1247"/>
      <c r="I44" s="107">
        <v>2106</v>
      </c>
      <c r="J44" s="108">
        <v>1859</v>
      </c>
      <c r="K44" s="108">
        <v>1606</v>
      </c>
      <c r="L44" s="108">
        <v>1344</v>
      </c>
      <c r="M44" s="109">
        <v>1078</v>
      </c>
    </row>
    <row r="45" spans="2:13" ht="27.75" customHeight="1">
      <c r="B45" s="1240"/>
      <c r="C45" s="1241"/>
      <c r="D45" s="106"/>
      <c r="E45" s="1246" t="s">
        <v>35</v>
      </c>
      <c r="F45" s="1246"/>
      <c r="G45" s="1246"/>
      <c r="H45" s="1247"/>
      <c r="I45" s="107">
        <v>4480</v>
      </c>
      <c r="J45" s="108">
        <v>4401</v>
      </c>
      <c r="K45" s="108">
        <v>4405</v>
      </c>
      <c r="L45" s="108">
        <v>4149</v>
      </c>
      <c r="M45" s="109">
        <v>4279</v>
      </c>
    </row>
    <row r="46" spans="2:13" ht="27.75" customHeight="1">
      <c r="B46" s="1240"/>
      <c r="C46" s="1241"/>
      <c r="D46" s="110"/>
      <c r="E46" s="1246" t="s">
        <v>36</v>
      </c>
      <c r="F46" s="1246"/>
      <c r="G46" s="1246"/>
      <c r="H46" s="1247"/>
      <c r="I46" s="107" t="s">
        <v>530</v>
      </c>
      <c r="J46" s="108" t="s">
        <v>530</v>
      </c>
      <c r="K46" s="108" t="s">
        <v>530</v>
      </c>
      <c r="L46" s="108" t="s">
        <v>530</v>
      </c>
      <c r="M46" s="109" t="s">
        <v>530</v>
      </c>
    </row>
    <row r="47" spans="2:13" ht="27.75" customHeight="1">
      <c r="B47" s="1240"/>
      <c r="C47" s="1241"/>
      <c r="D47" s="111"/>
      <c r="E47" s="1248" t="s">
        <v>37</v>
      </c>
      <c r="F47" s="1249"/>
      <c r="G47" s="1249"/>
      <c r="H47" s="1250"/>
      <c r="I47" s="107" t="s">
        <v>530</v>
      </c>
      <c r="J47" s="108" t="s">
        <v>530</v>
      </c>
      <c r="K47" s="108" t="s">
        <v>530</v>
      </c>
      <c r="L47" s="108" t="s">
        <v>530</v>
      </c>
      <c r="M47" s="109" t="s">
        <v>530</v>
      </c>
    </row>
    <row r="48" spans="2:13" ht="27.75" customHeight="1">
      <c r="B48" s="1240"/>
      <c r="C48" s="1241"/>
      <c r="D48" s="106"/>
      <c r="E48" s="1246" t="s">
        <v>38</v>
      </c>
      <c r="F48" s="1246"/>
      <c r="G48" s="1246"/>
      <c r="H48" s="1247"/>
      <c r="I48" s="107" t="s">
        <v>530</v>
      </c>
      <c r="J48" s="108" t="s">
        <v>530</v>
      </c>
      <c r="K48" s="108" t="s">
        <v>530</v>
      </c>
      <c r="L48" s="108" t="s">
        <v>530</v>
      </c>
      <c r="M48" s="109" t="s">
        <v>530</v>
      </c>
    </row>
    <row r="49" spans="2:13" ht="27.75" customHeight="1">
      <c r="B49" s="1242"/>
      <c r="C49" s="1243"/>
      <c r="D49" s="106"/>
      <c r="E49" s="1246" t="s">
        <v>39</v>
      </c>
      <c r="F49" s="1246"/>
      <c r="G49" s="1246"/>
      <c r="H49" s="1247"/>
      <c r="I49" s="107" t="s">
        <v>530</v>
      </c>
      <c r="J49" s="108" t="s">
        <v>530</v>
      </c>
      <c r="K49" s="108" t="s">
        <v>530</v>
      </c>
      <c r="L49" s="108" t="s">
        <v>530</v>
      </c>
      <c r="M49" s="109" t="s">
        <v>530</v>
      </c>
    </row>
    <row r="50" spans="2:13" ht="27.75" customHeight="1">
      <c r="B50" s="1251" t="s">
        <v>40</v>
      </c>
      <c r="C50" s="1252"/>
      <c r="D50" s="112"/>
      <c r="E50" s="1246" t="s">
        <v>41</v>
      </c>
      <c r="F50" s="1246"/>
      <c r="G50" s="1246"/>
      <c r="H50" s="1247"/>
      <c r="I50" s="107">
        <v>3074</v>
      </c>
      <c r="J50" s="108">
        <v>3182</v>
      </c>
      <c r="K50" s="108">
        <v>3230</v>
      </c>
      <c r="L50" s="108">
        <v>3510</v>
      </c>
      <c r="M50" s="109">
        <v>3968</v>
      </c>
    </row>
    <row r="51" spans="2:13" ht="27.75" customHeight="1">
      <c r="B51" s="1240"/>
      <c r="C51" s="1241"/>
      <c r="D51" s="106"/>
      <c r="E51" s="1246" t="s">
        <v>42</v>
      </c>
      <c r="F51" s="1246"/>
      <c r="G51" s="1246"/>
      <c r="H51" s="1247"/>
      <c r="I51" s="107">
        <v>3809</v>
      </c>
      <c r="J51" s="108">
        <v>3687</v>
      </c>
      <c r="K51" s="108">
        <v>3659</v>
      </c>
      <c r="L51" s="108">
        <v>3829</v>
      </c>
      <c r="M51" s="109">
        <v>3894</v>
      </c>
    </row>
    <row r="52" spans="2:13" ht="27.75" customHeight="1">
      <c r="B52" s="1242"/>
      <c r="C52" s="1243"/>
      <c r="D52" s="106"/>
      <c r="E52" s="1246" t="s">
        <v>43</v>
      </c>
      <c r="F52" s="1246"/>
      <c r="G52" s="1246"/>
      <c r="H52" s="1247"/>
      <c r="I52" s="107">
        <v>34832</v>
      </c>
      <c r="J52" s="108">
        <v>34210</v>
      </c>
      <c r="K52" s="108">
        <v>32280</v>
      </c>
      <c r="L52" s="108">
        <v>31040</v>
      </c>
      <c r="M52" s="109">
        <v>29831</v>
      </c>
    </row>
    <row r="53" spans="2:13" ht="27.75" customHeight="1" thickBot="1">
      <c r="B53" s="1253" t="s">
        <v>44</v>
      </c>
      <c r="C53" s="1254"/>
      <c r="D53" s="113"/>
      <c r="E53" s="1255" t="s">
        <v>45</v>
      </c>
      <c r="F53" s="1255"/>
      <c r="G53" s="1255"/>
      <c r="H53" s="1256"/>
      <c r="I53" s="114">
        <v>16744</v>
      </c>
      <c r="J53" s="115">
        <v>14929</v>
      </c>
      <c r="K53" s="115">
        <v>15772</v>
      </c>
      <c r="L53" s="115">
        <v>14379</v>
      </c>
      <c r="M53" s="116">
        <v>13269</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XRq8GTZ+nrlQ4eDPBNI3lLst1pnwGXvH8Dw3q/8BhnNR/h5CeWxnFKs/r4ym32hl1P498GN8ZMu28tWp7qsvLg==" saltValue="vyK1kVX9XmeMybJ8mrkEh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573</v>
      </c>
      <c r="G54" s="125" t="s">
        <v>574</v>
      </c>
      <c r="H54" s="126" t="s">
        <v>575</v>
      </c>
    </row>
    <row r="55" spans="2:8" ht="52.5" customHeight="1">
      <c r="B55" s="127"/>
      <c r="C55" s="1265" t="s">
        <v>48</v>
      </c>
      <c r="D55" s="1265"/>
      <c r="E55" s="1266"/>
      <c r="F55" s="128">
        <v>1046</v>
      </c>
      <c r="G55" s="128">
        <v>1206</v>
      </c>
      <c r="H55" s="129">
        <v>1507</v>
      </c>
    </row>
    <row r="56" spans="2:8" ht="52.5" customHeight="1">
      <c r="B56" s="130"/>
      <c r="C56" s="1267" t="s">
        <v>49</v>
      </c>
      <c r="D56" s="1267"/>
      <c r="E56" s="1268"/>
      <c r="F56" s="131">
        <v>6</v>
      </c>
      <c r="G56" s="131">
        <v>6</v>
      </c>
      <c r="H56" s="132">
        <v>6</v>
      </c>
    </row>
    <row r="57" spans="2:8" ht="53.25" customHeight="1">
      <c r="B57" s="130"/>
      <c r="C57" s="1269" t="s">
        <v>50</v>
      </c>
      <c r="D57" s="1269"/>
      <c r="E57" s="1270"/>
      <c r="F57" s="133">
        <v>2204</v>
      </c>
      <c r="G57" s="133">
        <v>2126</v>
      </c>
      <c r="H57" s="134">
        <v>2097</v>
      </c>
    </row>
    <row r="58" spans="2:8" ht="45.75" customHeight="1">
      <c r="B58" s="135"/>
      <c r="C58" s="1257" t="s">
        <v>616</v>
      </c>
      <c r="D58" s="1258"/>
      <c r="E58" s="1259"/>
      <c r="F58" s="136">
        <v>928</v>
      </c>
      <c r="G58" s="136">
        <v>931</v>
      </c>
      <c r="H58" s="137">
        <v>803</v>
      </c>
    </row>
    <row r="59" spans="2:8" ht="45.75" customHeight="1">
      <c r="B59" s="135"/>
      <c r="C59" s="1257" t="s">
        <v>617</v>
      </c>
      <c r="D59" s="1258"/>
      <c r="E59" s="1259"/>
      <c r="F59" s="136">
        <v>694</v>
      </c>
      <c r="G59" s="136">
        <v>656</v>
      </c>
      <c r="H59" s="137">
        <v>574</v>
      </c>
    </row>
    <row r="60" spans="2:8" ht="45.75" customHeight="1">
      <c r="B60" s="135"/>
      <c r="C60" s="1257" t="s">
        <v>618</v>
      </c>
      <c r="D60" s="1258"/>
      <c r="E60" s="1259"/>
      <c r="F60" s="136">
        <v>133</v>
      </c>
      <c r="G60" s="136">
        <v>122</v>
      </c>
      <c r="H60" s="137">
        <v>121</v>
      </c>
    </row>
    <row r="61" spans="2:8" ht="45.75" customHeight="1">
      <c r="B61" s="135"/>
      <c r="C61" s="1257" t="s">
        <v>619</v>
      </c>
      <c r="D61" s="1258"/>
      <c r="E61" s="1259"/>
      <c r="F61" s="136">
        <v>71</v>
      </c>
      <c r="G61" s="136">
        <v>87</v>
      </c>
      <c r="H61" s="137">
        <v>91</v>
      </c>
    </row>
    <row r="62" spans="2:8" ht="45.75" customHeight="1" thickBot="1">
      <c r="B62" s="138"/>
      <c r="C62" s="1260" t="s">
        <v>620</v>
      </c>
      <c r="D62" s="1261"/>
      <c r="E62" s="1262"/>
      <c r="F62" s="139">
        <v>94</v>
      </c>
      <c r="G62" s="139">
        <v>89</v>
      </c>
      <c r="H62" s="140">
        <v>83</v>
      </c>
    </row>
    <row r="63" spans="2:8" ht="52.5" customHeight="1" thickBot="1">
      <c r="B63" s="141"/>
      <c r="C63" s="1263" t="s">
        <v>51</v>
      </c>
      <c r="D63" s="1263"/>
      <c r="E63" s="1264"/>
      <c r="F63" s="142">
        <v>3255</v>
      </c>
      <c r="G63" s="142">
        <v>3338</v>
      </c>
      <c r="H63" s="143">
        <v>3610</v>
      </c>
    </row>
    <row r="64" spans="2:8" ht="15" customHeight="1"/>
  </sheetData>
  <sheetProtection algorithmName="SHA-512" hashValue="msfILxK5g+ZsQkOYYB9s+jJBdzCxe/cZQjdp8Q7zYqFe7ULwkrx4Mih2Fde/6osTmME2shaSAFNi7iFbsmb+0w==" saltValue="WlAn7p9FsRNKp5/jgeuGj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568</v>
      </c>
      <c r="G2" s="157"/>
      <c r="H2" s="158"/>
    </row>
    <row r="3" spans="1:8">
      <c r="A3" s="154" t="s">
        <v>561</v>
      </c>
      <c r="B3" s="159"/>
      <c r="C3" s="160"/>
      <c r="D3" s="161">
        <v>38472</v>
      </c>
      <c r="E3" s="162"/>
      <c r="F3" s="163">
        <v>47278</v>
      </c>
      <c r="G3" s="164"/>
      <c r="H3" s="165"/>
    </row>
    <row r="4" spans="1:8">
      <c r="A4" s="166"/>
      <c r="B4" s="167"/>
      <c r="C4" s="168"/>
      <c r="D4" s="169">
        <v>27481</v>
      </c>
      <c r="E4" s="170"/>
      <c r="F4" s="171">
        <v>24096</v>
      </c>
      <c r="G4" s="172"/>
      <c r="H4" s="173"/>
    </row>
    <row r="5" spans="1:8">
      <c r="A5" s="154" t="s">
        <v>563</v>
      </c>
      <c r="B5" s="159"/>
      <c r="C5" s="160"/>
      <c r="D5" s="161">
        <v>17451</v>
      </c>
      <c r="E5" s="162"/>
      <c r="F5" s="163">
        <v>44504</v>
      </c>
      <c r="G5" s="164"/>
      <c r="H5" s="165"/>
    </row>
    <row r="6" spans="1:8">
      <c r="A6" s="166"/>
      <c r="B6" s="167"/>
      <c r="C6" s="168"/>
      <c r="D6" s="169">
        <v>10335</v>
      </c>
      <c r="E6" s="170"/>
      <c r="F6" s="171">
        <v>25876</v>
      </c>
      <c r="G6" s="172"/>
      <c r="H6" s="173"/>
    </row>
    <row r="7" spans="1:8">
      <c r="A7" s="154" t="s">
        <v>564</v>
      </c>
      <c r="B7" s="159"/>
      <c r="C7" s="160"/>
      <c r="D7" s="161">
        <v>38504</v>
      </c>
      <c r="E7" s="162"/>
      <c r="F7" s="163">
        <v>47820</v>
      </c>
      <c r="G7" s="164"/>
      <c r="H7" s="165"/>
    </row>
    <row r="8" spans="1:8">
      <c r="A8" s="166"/>
      <c r="B8" s="167"/>
      <c r="C8" s="168"/>
      <c r="D8" s="169">
        <v>20489</v>
      </c>
      <c r="E8" s="170"/>
      <c r="F8" s="171">
        <v>25855</v>
      </c>
      <c r="G8" s="172"/>
      <c r="H8" s="173"/>
    </row>
    <row r="9" spans="1:8">
      <c r="A9" s="154" t="s">
        <v>565</v>
      </c>
      <c r="B9" s="159"/>
      <c r="C9" s="160"/>
      <c r="D9" s="161">
        <v>18716</v>
      </c>
      <c r="E9" s="162"/>
      <c r="F9" s="163">
        <v>41934</v>
      </c>
      <c r="G9" s="164"/>
      <c r="H9" s="165"/>
    </row>
    <row r="10" spans="1:8">
      <c r="A10" s="166"/>
      <c r="B10" s="167"/>
      <c r="C10" s="168"/>
      <c r="D10" s="169">
        <v>10093</v>
      </c>
      <c r="E10" s="170"/>
      <c r="F10" s="171">
        <v>23352</v>
      </c>
      <c r="G10" s="172"/>
      <c r="H10" s="173"/>
    </row>
    <row r="11" spans="1:8">
      <c r="A11" s="154" t="s">
        <v>566</v>
      </c>
      <c r="B11" s="159"/>
      <c r="C11" s="160"/>
      <c r="D11" s="161">
        <v>26076</v>
      </c>
      <c r="E11" s="162"/>
      <c r="F11" s="163">
        <v>45588</v>
      </c>
      <c r="G11" s="164"/>
      <c r="H11" s="165"/>
    </row>
    <row r="12" spans="1:8">
      <c r="A12" s="166"/>
      <c r="B12" s="167"/>
      <c r="C12" s="174"/>
      <c r="D12" s="169">
        <v>13339</v>
      </c>
      <c r="E12" s="170"/>
      <c r="F12" s="171">
        <v>24150</v>
      </c>
      <c r="G12" s="172"/>
      <c r="H12" s="173"/>
    </row>
    <row r="13" spans="1:8">
      <c r="A13" s="154"/>
      <c r="B13" s="159"/>
      <c r="C13" s="175"/>
      <c r="D13" s="176">
        <v>27844</v>
      </c>
      <c r="E13" s="177"/>
      <c r="F13" s="178">
        <v>45425</v>
      </c>
      <c r="G13" s="179"/>
      <c r="H13" s="165"/>
    </row>
    <row r="14" spans="1:8">
      <c r="A14" s="166"/>
      <c r="B14" s="167"/>
      <c r="C14" s="168"/>
      <c r="D14" s="169">
        <v>16347</v>
      </c>
      <c r="E14" s="170"/>
      <c r="F14" s="171">
        <v>24666</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2.02</v>
      </c>
      <c r="C19" s="180">
        <f>ROUND(VALUE(SUBSTITUTE(実質収支比率等に係る経年分析!G$48,"▲","-")),2)</f>
        <v>2.46</v>
      </c>
      <c r="D19" s="180">
        <f>ROUND(VALUE(SUBSTITUTE(実質収支比率等に係る経年分析!H$48,"▲","-")),2)</f>
        <v>1.96</v>
      </c>
      <c r="E19" s="180">
        <f>ROUND(VALUE(SUBSTITUTE(実質収支比率等に係る経年分析!I$48,"▲","-")),2)</f>
        <v>3.64</v>
      </c>
      <c r="F19" s="180">
        <f>ROUND(VALUE(SUBSTITUTE(実質収支比率等に係る経年分析!J$48,"▲","-")),2)</f>
        <v>2.88</v>
      </c>
    </row>
    <row r="20" spans="1:11">
      <c r="A20" s="180" t="s">
        <v>55</v>
      </c>
      <c r="B20" s="180">
        <f>ROUND(VALUE(SUBSTITUTE(実質収支比率等に係る経年分析!F$47,"▲","-")),2)</f>
        <v>6.42</v>
      </c>
      <c r="C20" s="180">
        <f>ROUND(VALUE(SUBSTITUTE(実質収支比率等に係る経年分析!G$47,"▲","-")),2)</f>
        <v>6.39</v>
      </c>
      <c r="D20" s="180">
        <f>ROUND(VALUE(SUBSTITUTE(実質収支比率等に係る経年分析!H$47,"▲","-")),2)</f>
        <v>6.39</v>
      </c>
      <c r="E20" s="180">
        <f>ROUND(VALUE(SUBSTITUTE(実質収支比率等に係る経年分析!I$47,"▲","-")),2)</f>
        <v>7.39</v>
      </c>
      <c r="F20" s="180">
        <f>ROUND(VALUE(SUBSTITUTE(実質収支比率等に係る経年分析!J$47,"▲","-")),2)</f>
        <v>9.32</v>
      </c>
    </row>
    <row r="21" spans="1:11">
      <c r="A21" s="180" t="s">
        <v>56</v>
      </c>
      <c r="B21" s="180">
        <f>IF(ISNUMBER(VALUE(SUBSTITUTE(実質収支比率等に係る経年分析!F$49,"▲","-"))),ROUND(VALUE(SUBSTITUTE(実質収支比率等に係る経年分析!F$49,"▲","-")),2),NA())</f>
        <v>-0.16</v>
      </c>
      <c r="C21" s="180">
        <f>IF(ISNUMBER(VALUE(SUBSTITUTE(実質収支比率等に係る経年分析!G$49,"▲","-"))),ROUND(VALUE(SUBSTITUTE(実質収支比率等に係る経年分析!G$49,"▲","-")),2),NA())</f>
        <v>-0.72</v>
      </c>
      <c r="D21" s="180">
        <f>IF(ISNUMBER(VALUE(SUBSTITUTE(実質収支比率等に係る経年分析!H$49,"▲","-"))),ROUND(VALUE(SUBSTITUTE(実質収支比率等に係る経年分析!H$49,"▲","-")),2),NA())</f>
        <v>-1.69</v>
      </c>
      <c r="E21" s="180">
        <f>IF(ISNUMBER(VALUE(SUBSTITUTE(実質収支比率等に係る経年分析!I$49,"▲","-"))),ROUND(VALUE(SUBSTITUTE(実質収支比率等に係る経年分析!I$49,"▲","-")),2),NA())</f>
        <v>1.68</v>
      </c>
      <c r="F21" s="180">
        <f>IF(ISNUMBER(VALUE(SUBSTITUTE(実質収支比率等に係る経年分析!J$49,"▲","-"))),ROUND(VALUE(SUBSTITUTE(実質収支比率等に係る経年分析!J$49,"▲","-")),2),NA())</f>
        <v>-0.79</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0.17</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7.0000000000000007E-2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0.05</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指定訪問看護事業特別会計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0.06</v>
      </c>
    </row>
    <row r="30" spans="1:11">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7.0000000000000007E-2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0.08</v>
      </c>
    </row>
    <row r="31" spans="1:11">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0.99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1.44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2.2200000000000002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1.48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0.48</v>
      </c>
    </row>
    <row r="32" spans="1:11">
      <c r="A32" s="181" t="str">
        <f>IF(連結実質赤字比率に係る赤字・黒字の構成分析!C$38="",NA(),連結実質赤字比率に係る赤字・黒字の構成分析!C$38)</f>
        <v>病院事業会計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5.92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5.13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4.93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5.91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0.53</v>
      </c>
    </row>
    <row r="33" spans="1:16">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1.53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2.1800000000000002</v>
      </c>
    </row>
    <row r="34" spans="1:16">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1.95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2.27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3.58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2.83</v>
      </c>
    </row>
    <row r="35" spans="1:16">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#VALUE!</v>
      </c>
      <c r="E35" s="181" t="e">
        <f>IF(ROUND(VALUE(SUBSTITUTE(連結実質赤字比率に係る赤字・黒字の構成分析!G$35,"▲", "-")), 2) &gt;= 0, ABS(ROUND(VALUE(SUBSTITUTE(連結実質赤字比率に係る赤字・黒字の構成分析!G$35,"▲", "-")), 2)), NA())</f>
        <v>#VALUE!</v>
      </c>
      <c r="F35" s="181" t="e">
        <f>IF(ROUND(VALUE(SUBSTITUTE(連結実質赤字比率に係る赤字・黒字の構成分析!H$35,"▲", "-")), 2) &lt; 0, ABS(ROUND(VALUE(SUBSTITUTE(連結実質赤字比率に係る赤字・黒字の構成分析!H$35,"▲", "-")), 2)), NA())</f>
        <v>#VALUE!</v>
      </c>
      <c r="G35" s="181" t="e">
        <f>IF(ROUND(VALUE(SUBSTITUTE(連結実質赤字比率に係る赤字・黒字の構成分析!H$35,"▲", "-")), 2) &gt;= 0, ABS(ROUND(VALUE(SUBSTITUTE(連結実質赤字比率に係る赤字・黒字の構成分析!H$35,"▲", "-")), 2)), NA())</f>
        <v>#VALUE!</v>
      </c>
      <c r="H35" s="181" t="e">
        <f>IF(ROUND(VALUE(SUBSTITUTE(連結実質赤字比率に係る赤字・黒字の構成分析!I$35,"▲", "-")), 2) &lt; 0, ABS(ROUND(VALUE(SUBSTITUTE(連結実質赤字比率に係る赤字・黒字の構成分析!I$35,"▲", "-")), 2)), NA())</f>
        <v>#VALUE!</v>
      </c>
      <c r="I35" s="181" t="e">
        <f>IF(ROUND(VALUE(SUBSTITUTE(連結実質赤字比率に係る赤字・黒字の構成分析!I$35,"▲", "-")), 2) &gt;= 0, ABS(ROUND(VALUE(SUBSTITUTE(連結実質赤字比率に係る赤字・黒字の構成分析!I$35,"▲", "-")), 2)), NA())</f>
        <v>#VALUE!</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4.6900000000000004</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22.53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23.7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20.69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21.43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22.91</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3474</v>
      </c>
      <c r="E42" s="182"/>
      <c r="F42" s="182"/>
      <c r="G42" s="182">
        <f>'実質公債費比率（分子）の構造'!L$52</f>
        <v>3599</v>
      </c>
      <c r="H42" s="182"/>
      <c r="I42" s="182"/>
      <c r="J42" s="182">
        <f>'実質公債費比率（分子）の構造'!M$52</f>
        <v>3661</v>
      </c>
      <c r="K42" s="182"/>
      <c r="L42" s="182"/>
      <c r="M42" s="182">
        <f>'実質公債費比率（分子）の構造'!N$52</f>
        <v>3518</v>
      </c>
      <c r="N42" s="182"/>
      <c r="O42" s="182"/>
      <c r="P42" s="182">
        <f>'実質公債費比率（分子）の構造'!O$52</f>
        <v>3354</v>
      </c>
    </row>
    <row r="43" spans="1:16">
      <c r="A43" s="182" t="s">
        <v>64</v>
      </c>
      <c r="B43" s="182">
        <f>'実質公債費比率（分子）の構造'!K$51</f>
        <v>1</v>
      </c>
      <c r="C43" s="182"/>
      <c r="D43" s="182"/>
      <c r="E43" s="182">
        <f>'実質公債費比率（分子）の構造'!L$51</f>
        <v>1</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f>'実質公債費比率（分子）の構造'!K$49</f>
        <v>212</v>
      </c>
      <c r="C45" s="182"/>
      <c r="D45" s="182"/>
      <c r="E45" s="182">
        <f>'実質公債費比率（分子）の構造'!L$49</f>
        <v>218</v>
      </c>
      <c r="F45" s="182"/>
      <c r="G45" s="182"/>
      <c r="H45" s="182">
        <f>'実質公債費比率（分子）の構造'!M$49</f>
        <v>225</v>
      </c>
      <c r="I45" s="182"/>
      <c r="J45" s="182"/>
      <c r="K45" s="182">
        <f>'実質公債費比率（分子）の構造'!N$49</f>
        <v>227</v>
      </c>
      <c r="L45" s="182"/>
      <c r="M45" s="182"/>
      <c r="N45" s="182">
        <f>'実質公債費比率（分子）の構造'!O$49</f>
        <v>232</v>
      </c>
      <c r="O45" s="182"/>
      <c r="P45" s="182"/>
    </row>
    <row r="46" spans="1:16">
      <c r="A46" s="182" t="s">
        <v>67</v>
      </c>
      <c r="B46" s="182">
        <f>'実質公債費比率（分子）の構造'!K$48</f>
        <v>1249</v>
      </c>
      <c r="C46" s="182"/>
      <c r="D46" s="182"/>
      <c r="E46" s="182">
        <f>'実質公債費比率（分子）の構造'!L$48</f>
        <v>1249</v>
      </c>
      <c r="F46" s="182"/>
      <c r="G46" s="182"/>
      <c r="H46" s="182">
        <f>'実質公債費比率（分子）の構造'!M$48</f>
        <v>1421</v>
      </c>
      <c r="I46" s="182"/>
      <c r="J46" s="182"/>
      <c r="K46" s="182">
        <f>'実質公債費比率（分子）の構造'!N$48</f>
        <v>1175</v>
      </c>
      <c r="L46" s="182"/>
      <c r="M46" s="182"/>
      <c r="N46" s="182">
        <f>'実質公債費比率（分子）の構造'!O$48</f>
        <v>1163</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3628</v>
      </c>
      <c r="C49" s="182"/>
      <c r="D49" s="182"/>
      <c r="E49" s="182">
        <f>'実質公債費比率（分子）の構造'!L$45</f>
        <v>3765</v>
      </c>
      <c r="F49" s="182"/>
      <c r="G49" s="182"/>
      <c r="H49" s="182">
        <f>'実質公債費比率（分子）の構造'!M$45</f>
        <v>3895</v>
      </c>
      <c r="I49" s="182"/>
      <c r="J49" s="182"/>
      <c r="K49" s="182">
        <f>'実質公債費比率（分子）の構造'!N$45</f>
        <v>3817</v>
      </c>
      <c r="L49" s="182"/>
      <c r="M49" s="182"/>
      <c r="N49" s="182">
        <f>'実質公債費比率（分子）の構造'!O$45</f>
        <v>3759</v>
      </c>
      <c r="O49" s="182"/>
      <c r="P49" s="182"/>
    </row>
    <row r="50" spans="1:16">
      <c r="A50" s="182" t="s">
        <v>71</v>
      </c>
      <c r="B50" s="182" t="e">
        <f>NA()</f>
        <v>#N/A</v>
      </c>
      <c r="C50" s="182">
        <f>IF(ISNUMBER('実質公債費比率（分子）の構造'!K$53),'実質公債費比率（分子）の構造'!K$53,NA())</f>
        <v>1616</v>
      </c>
      <c r="D50" s="182" t="e">
        <f>NA()</f>
        <v>#N/A</v>
      </c>
      <c r="E50" s="182" t="e">
        <f>NA()</f>
        <v>#N/A</v>
      </c>
      <c r="F50" s="182">
        <f>IF(ISNUMBER('実質公債費比率（分子）の構造'!L$53),'実質公債費比率（分子）の構造'!L$53,NA())</f>
        <v>1634</v>
      </c>
      <c r="G50" s="182" t="e">
        <f>NA()</f>
        <v>#N/A</v>
      </c>
      <c r="H50" s="182" t="e">
        <f>NA()</f>
        <v>#N/A</v>
      </c>
      <c r="I50" s="182">
        <f>IF(ISNUMBER('実質公債費比率（分子）の構造'!M$53),'実質公債費比率（分子）の構造'!M$53,NA())</f>
        <v>1880</v>
      </c>
      <c r="J50" s="182" t="e">
        <f>NA()</f>
        <v>#N/A</v>
      </c>
      <c r="K50" s="182" t="e">
        <f>NA()</f>
        <v>#N/A</v>
      </c>
      <c r="L50" s="182">
        <f>IF(ISNUMBER('実質公債費比率（分子）の構造'!N$53),'実質公債費比率（分子）の構造'!N$53,NA())</f>
        <v>1701</v>
      </c>
      <c r="M50" s="182" t="e">
        <f>NA()</f>
        <v>#N/A</v>
      </c>
      <c r="N50" s="182" t="e">
        <f>NA()</f>
        <v>#N/A</v>
      </c>
      <c r="O50" s="182">
        <f>IF(ISNUMBER('実質公債費比率（分子）の構造'!O$53),'実質公債費比率（分子）の構造'!O$53,NA())</f>
        <v>1800</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34832</v>
      </c>
      <c r="E56" s="181"/>
      <c r="F56" s="181"/>
      <c r="G56" s="181">
        <f>'将来負担比率（分子）の構造'!J$52</f>
        <v>34210</v>
      </c>
      <c r="H56" s="181"/>
      <c r="I56" s="181"/>
      <c r="J56" s="181">
        <f>'将来負担比率（分子）の構造'!K$52</f>
        <v>32280</v>
      </c>
      <c r="K56" s="181"/>
      <c r="L56" s="181"/>
      <c r="M56" s="181">
        <f>'将来負担比率（分子）の構造'!L$52</f>
        <v>31040</v>
      </c>
      <c r="N56" s="181"/>
      <c r="O56" s="181"/>
      <c r="P56" s="181">
        <f>'将来負担比率（分子）の構造'!M$52</f>
        <v>29831</v>
      </c>
    </row>
    <row r="57" spans="1:16">
      <c r="A57" s="181" t="s">
        <v>42</v>
      </c>
      <c r="B57" s="181"/>
      <c r="C57" s="181"/>
      <c r="D57" s="181">
        <f>'将来負担比率（分子）の構造'!I$51</f>
        <v>3809</v>
      </c>
      <c r="E57" s="181"/>
      <c r="F57" s="181"/>
      <c r="G57" s="181">
        <f>'将来負担比率（分子）の構造'!J$51</f>
        <v>3687</v>
      </c>
      <c r="H57" s="181"/>
      <c r="I57" s="181"/>
      <c r="J57" s="181">
        <f>'将来負担比率（分子）の構造'!K$51</f>
        <v>3659</v>
      </c>
      <c r="K57" s="181"/>
      <c r="L57" s="181"/>
      <c r="M57" s="181">
        <f>'将来負担比率（分子）の構造'!L$51</f>
        <v>3829</v>
      </c>
      <c r="N57" s="181"/>
      <c r="O57" s="181"/>
      <c r="P57" s="181">
        <f>'将来負担比率（分子）の構造'!M$51</f>
        <v>3894</v>
      </c>
    </row>
    <row r="58" spans="1:16">
      <c r="A58" s="181" t="s">
        <v>41</v>
      </c>
      <c r="B58" s="181"/>
      <c r="C58" s="181"/>
      <c r="D58" s="181">
        <f>'将来負担比率（分子）の構造'!I$50</f>
        <v>3074</v>
      </c>
      <c r="E58" s="181"/>
      <c r="F58" s="181"/>
      <c r="G58" s="181">
        <f>'将来負担比率（分子）の構造'!J$50</f>
        <v>3182</v>
      </c>
      <c r="H58" s="181"/>
      <c r="I58" s="181"/>
      <c r="J58" s="181">
        <f>'将来負担比率（分子）の構造'!K$50</f>
        <v>3230</v>
      </c>
      <c r="K58" s="181"/>
      <c r="L58" s="181"/>
      <c r="M58" s="181">
        <f>'将来負担比率（分子）の構造'!L$50</f>
        <v>3510</v>
      </c>
      <c r="N58" s="181"/>
      <c r="O58" s="181"/>
      <c r="P58" s="181">
        <f>'将来負担比率（分子）の構造'!M$50</f>
        <v>3968</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4480</v>
      </c>
      <c r="C62" s="181"/>
      <c r="D62" s="181"/>
      <c r="E62" s="181">
        <f>'将来負担比率（分子）の構造'!J$45</f>
        <v>4401</v>
      </c>
      <c r="F62" s="181"/>
      <c r="G62" s="181"/>
      <c r="H62" s="181">
        <f>'将来負担比率（分子）の構造'!K$45</f>
        <v>4405</v>
      </c>
      <c r="I62" s="181"/>
      <c r="J62" s="181"/>
      <c r="K62" s="181">
        <f>'将来負担比率（分子）の構造'!L$45</f>
        <v>4149</v>
      </c>
      <c r="L62" s="181"/>
      <c r="M62" s="181"/>
      <c r="N62" s="181">
        <f>'将来負担比率（分子）の構造'!M$45</f>
        <v>4279</v>
      </c>
      <c r="O62" s="181"/>
      <c r="P62" s="181"/>
    </row>
    <row r="63" spans="1:16">
      <c r="A63" s="181" t="s">
        <v>34</v>
      </c>
      <c r="B63" s="181">
        <f>'将来負担比率（分子）の構造'!I$44</f>
        <v>2106</v>
      </c>
      <c r="C63" s="181"/>
      <c r="D63" s="181"/>
      <c r="E63" s="181">
        <f>'将来負担比率（分子）の構造'!J$44</f>
        <v>1859</v>
      </c>
      <c r="F63" s="181"/>
      <c r="G63" s="181"/>
      <c r="H63" s="181">
        <f>'将来負担比率（分子）の構造'!K$44</f>
        <v>1606</v>
      </c>
      <c r="I63" s="181"/>
      <c r="J63" s="181"/>
      <c r="K63" s="181">
        <f>'将来負担比率（分子）の構造'!L$44</f>
        <v>1344</v>
      </c>
      <c r="L63" s="181"/>
      <c r="M63" s="181"/>
      <c r="N63" s="181">
        <f>'将来負担比率（分子）の構造'!M$44</f>
        <v>1078</v>
      </c>
      <c r="O63" s="181"/>
      <c r="P63" s="181"/>
    </row>
    <row r="64" spans="1:16">
      <c r="A64" s="181" t="s">
        <v>33</v>
      </c>
      <c r="B64" s="181">
        <f>'将来負担比率（分子）の構造'!I$43</f>
        <v>14932</v>
      </c>
      <c r="C64" s="181"/>
      <c r="D64" s="181"/>
      <c r="E64" s="181">
        <f>'将来負担比率（分子）の構造'!J$43</f>
        <v>14535</v>
      </c>
      <c r="F64" s="181"/>
      <c r="G64" s="181"/>
      <c r="H64" s="181">
        <f>'将来負担比率（分子）の構造'!K$43</f>
        <v>14499</v>
      </c>
      <c r="I64" s="181"/>
      <c r="J64" s="181"/>
      <c r="K64" s="181">
        <f>'将来負担比率（分子）の構造'!L$43</f>
        <v>14478</v>
      </c>
      <c r="L64" s="181"/>
      <c r="M64" s="181"/>
      <c r="N64" s="181">
        <f>'将来負担比率（分子）の構造'!M$43</f>
        <v>14349</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36941</v>
      </c>
      <c r="C66" s="181"/>
      <c r="D66" s="181"/>
      <c r="E66" s="181">
        <f>'将来負担比率（分子）の構造'!J$41</f>
        <v>35212</v>
      </c>
      <c r="F66" s="181"/>
      <c r="G66" s="181"/>
      <c r="H66" s="181">
        <f>'将来負担比率（分子）の構造'!K$41</f>
        <v>34432</v>
      </c>
      <c r="I66" s="181"/>
      <c r="J66" s="181"/>
      <c r="K66" s="181">
        <f>'将来負担比率（分子）の構造'!L$41</f>
        <v>32788</v>
      </c>
      <c r="L66" s="181"/>
      <c r="M66" s="181"/>
      <c r="N66" s="181">
        <f>'将来負担比率（分子）の構造'!M$41</f>
        <v>31255</v>
      </c>
      <c r="O66" s="181"/>
      <c r="P66" s="181"/>
    </row>
    <row r="67" spans="1:16">
      <c r="A67" s="181" t="s">
        <v>75</v>
      </c>
      <c r="B67" s="181" t="e">
        <f>NA()</f>
        <v>#N/A</v>
      </c>
      <c r="C67" s="181">
        <f>IF(ISNUMBER('将来負担比率（分子）の構造'!I$53), IF('将来負担比率（分子）の構造'!I$53 &lt; 0, 0, '将来負担比率（分子）の構造'!I$53), NA())</f>
        <v>16744</v>
      </c>
      <c r="D67" s="181" t="e">
        <f>NA()</f>
        <v>#N/A</v>
      </c>
      <c r="E67" s="181" t="e">
        <f>NA()</f>
        <v>#N/A</v>
      </c>
      <c r="F67" s="181">
        <f>IF(ISNUMBER('将来負担比率（分子）の構造'!J$53), IF('将来負担比率（分子）の構造'!J$53 &lt; 0, 0, '将来負担比率（分子）の構造'!J$53), NA())</f>
        <v>14929</v>
      </c>
      <c r="G67" s="181" t="e">
        <f>NA()</f>
        <v>#N/A</v>
      </c>
      <c r="H67" s="181" t="e">
        <f>NA()</f>
        <v>#N/A</v>
      </c>
      <c r="I67" s="181">
        <f>IF(ISNUMBER('将来負担比率（分子）の構造'!K$53), IF('将来負担比率（分子）の構造'!K$53 &lt; 0, 0, '将来負担比率（分子）の構造'!K$53), NA())</f>
        <v>15772</v>
      </c>
      <c r="J67" s="181" t="e">
        <f>NA()</f>
        <v>#N/A</v>
      </c>
      <c r="K67" s="181" t="e">
        <f>NA()</f>
        <v>#N/A</v>
      </c>
      <c r="L67" s="181">
        <f>IF(ISNUMBER('将来負担比率（分子）の構造'!L$53), IF('将来負担比率（分子）の構造'!L$53 &lt; 0, 0, '将来負担比率（分子）の構造'!L$53), NA())</f>
        <v>14379</v>
      </c>
      <c r="M67" s="181" t="e">
        <f>NA()</f>
        <v>#N/A</v>
      </c>
      <c r="N67" s="181" t="e">
        <f>NA()</f>
        <v>#N/A</v>
      </c>
      <c r="O67" s="181">
        <f>IF(ISNUMBER('将来負担比率（分子）の構造'!M$53), IF('将来負担比率（分子）の構造'!M$53 &lt; 0, 0, '将来負担比率（分子）の構造'!M$53), NA())</f>
        <v>13269</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1046</v>
      </c>
      <c r="C72" s="185">
        <f>基金残高に係る経年分析!G55</f>
        <v>1206</v>
      </c>
      <c r="D72" s="185">
        <f>基金残高に係る経年分析!H55</f>
        <v>1507</v>
      </c>
    </row>
    <row r="73" spans="1:16">
      <c r="A73" s="184" t="s">
        <v>78</v>
      </c>
      <c r="B73" s="185">
        <f>基金残高に係る経年分析!F56</f>
        <v>6</v>
      </c>
      <c r="C73" s="185">
        <f>基金残高に係る経年分析!G56</f>
        <v>6</v>
      </c>
      <c r="D73" s="185">
        <f>基金残高に係る経年分析!H56</f>
        <v>6</v>
      </c>
    </row>
    <row r="74" spans="1:16">
      <c r="A74" s="184" t="s">
        <v>79</v>
      </c>
      <c r="B74" s="185">
        <f>基金残高に係る経年分析!F57</f>
        <v>2204</v>
      </c>
      <c r="C74" s="185">
        <f>基金残高に係る経年分析!G57</f>
        <v>2126</v>
      </c>
      <c r="D74" s="185">
        <f>基金残高に係る経年分析!H57</f>
        <v>2097</v>
      </c>
    </row>
  </sheetData>
  <sheetProtection algorithmName="SHA-512" hashValue="f2oz79SXaOze+8xtDBeLqpjZqboOZ2VvGQN8OoVkuz8rwfZhY41bwsfObXsY5J/GIUuradolHfqRzQQzx1VIeA==" saltValue="rymUizJ4lhfAK3LY9OLwJ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213</v>
      </c>
      <c r="DI1" s="622"/>
      <c r="DJ1" s="622"/>
      <c r="DK1" s="622"/>
      <c r="DL1" s="622"/>
      <c r="DM1" s="622"/>
      <c r="DN1" s="623"/>
      <c r="DO1" s="226"/>
      <c r="DP1" s="621" t="s">
        <v>214</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24" t="s">
        <v>216</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217</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218</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c r="B4" s="624" t="s">
        <v>1</v>
      </c>
      <c r="C4" s="625"/>
      <c r="D4" s="625"/>
      <c r="E4" s="625"/>
      <c r="F4" s="625"/>
      <c r="G4" s="625"/>
      <c r="H4" s="625"/>
      <c r="I4" s="625"/>
      <c r="J4" s="625"/>
      <c r="K4" s="625"/>
      <c r="L4" s="625"/>
      <c r="M4" s="625"/>
      <c r="N4" s="625"/>
      <c r="O4" s="625"/>
      <c r="P4" s="625"/>
      <c r="Q4" s="626"/>
      <c r="R4" s="624" t="s">
        <v>219</v>
      </c>
      <c r="S4" s="625"/>
      <c r="T4" s="625"/>
      <c r="U4" s="625"/>
      <c r="V4" s="625"/>
      <c r="W4" s="625"/>
      <c r="X4" s="625"/>
      <c r="Y4" s="626"/>
      <c r="Z4" s="624" t="s">
        <v>220</v>
      </c>
      <c r="AA4" s="625"/>
      <c r="AB4" s="625"/>
      <c r="AC4" s="626"/>
      <c r="AD4" s="624" t="s">
        <v>221</v>
      </c>
      <c r="AE4" s="625"/>
      <c r="AF4" s="625"/>
      <c r="AG4" s="625"/>
      <c r="AH4" s="625"/>
      <c r="AI4" s="625"/>
      <c r="AJ4" s="625"/>
      <c r="AK4" s="626"/>
      <c r="AL4" s="624" t="s">
        <v>220</v>
      </c>
      <c r="AM4" s="625"/>
      <c r="AN4" s="625"/>
      <c r="AO4" s="626"/>
      <c r="AP4" s="630" t="s">
        <v>222</v>
      </c>
      <c r="AQ4" s="630"/>
      <c r="AR4" s="630"/>
      <c r="AS4" s="630"/>
      <c r="AT4" s="630"/>
      <c r="AU4" s="630"/>
      <c r="AV4" s="630"/>
      <c r="AW4" s="630"/>
      <c r="AX4" s="630"/>
      <c r="AY4" s="630"/>
      <c r="AZ4" s="630"/>
      <c r="BA4" s="630"/>
      <c r="BB4" s="630"/>
      <c r="BC4" s="630"/>
      <c r="BD4" s="630"/>
      <c r="BE4" s="630"/>
      <c r="BF4" s="630"/>
      <c r="BG4" s="630" t="s">
        <v>223</v>
      </c>
      <c r="BH4" s="630"/>
      <c r="BI4" s="630"/>
      <c r="BJ4" s="630"/>
      <c r="BK4" s="630"/>
      <c r="BL4" s="630"/>
      <c r="BM4" s="630"/>
      <c r="BN4" s="630"/>
      <c r="BO4" s="630" t="s">
        <v>220</v>
      </c>
      <c r="BP4" s="630"/>
      <c r="BQ4" s="630"/>
      <c r="BR4" s="630"/>
      <c r="BS4" s="630" t="s">
        <v>224</v>
      </c>
      <c r="BT4" s="630"/>
      <c r="BU4" s="630"/>
      <c r="BV4" s="630"/>
      <c r="BW4" s="630"/>
      <c r="BX4" s="630"/>
      <c r="BY4" s="630"/>
      <c r="BZ4" s="630"/>
      <c r="CA4" s="630"/>
      <c r="CB4" s="630"/>
      <c r="CD4" s="627" t="s">
        <v>225</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c r="B5" s="631" t="s">
        <v>226</v>
      </c>
      <c r="C5" s="632"/>
      <c r="D5" s="632"/>
      <c r="E5" s="632"/>
      <c r="F5" s="632"/>
      <c r="G5" s="632"/>
      <c r="H5" s="632"/>
      <c r="I5" s="632"/>
      <c r="J5" s="632"/>
      <c r="K5" s="632"/>
      <c r="L5" s="632"/>
      <c r="M5" s="632"/>
      <c r="N5" s="632"/>
      <c r="O5" s="632"/>
      <c r="P5" s="632"/>
      <c r="Q5" s="633"/>
      <c r="R5" s="634">
        <v>6901554</v>
      </c>
      <c r="S5" s="635"/>
      <c r="T5" s="635"/>
      <c r="U5" s="635"/>
      <c r="V5" s="635"/>
      <c r="W5" s="635"/>
      <c r="X5" s="635"/>
      <c r="Y5" s="636"/>
      <c r="Z5" s="637">
        <v>26</v>
      </c>
      <c r="AA5" s="637"/>
      <c r="AB5" s="637"/>
      <c r="AC5" s="637"/>
      <c r="AD5" s="638">
        <v>6479589</v>
      </c>
      <c r="AE5" s="638"/>
      <c r="AF5" s="638"/>
      <c r="AG5" s="638"/>
      <c r="AH5" s="638"/>
      <c r="AI5" s="638"/>
      <c r="AJ5" s="638"/>
      <c r="AK5" s="638"/>
      <c r="AL5" s="639">
        <v>41</v>
      </c>
      <c r="AM5" s="640"/>
      <c r="AN5" s="640"/>
      <c r="AO5" s="641"/>
      <c r="AP5" s="631" t="s">
        <v>227</v>
      </c>
      <c r="AQ5" s="632"/>
      <c r="AR5" s="632"/>
      <c r="AS5" s="632"/>
      <c r="AT5" s="632"/>
      <c r="AU5" s="632"/>
      <c r="AV5" s="632"/>
      <c r="AW5" s="632"/>
      <c r="AX5" s="632"/>
      <c r="AY5" s="632"/>
      <c r="AZ5" s="632"/>
      <c r="BA5" s="632"/>
      <c r="BB5" s="632"/>
      <c r="BC5" s="632"/>
      <c r="BD5" s="632"/>
      <c r="BE5" s="632"/>
      <c r="BF5" s="633"/>
      <c r="BG5" s="645">
        <v>6518219</v>
      </c>
      <c r="BH5" s="646"/>
      <c r="BI5" s="646"/>
      <c r="BJ5" s="646"/>
      <c r="BK5" s="646"/>
      <c r="BL5" s="646"/>
      <c r="BM5" s="646"/>
      <c r="BN5" s="647"/>
      <c r="BO5" s="648">
        <v>94.4</v>
      </c>
      <c r="BP5" s="648"/>
      <c r="BQ5" s="648"/>
      <c r="BR5" s="648"/>
      <c r="BS5" s="649">
        <v>43618</v>
      </c>
      <c r="BT5" s="649"/>
      <c r="BU5" s="649"/>
      <c r="BV5" s="649"/>
      <c r="BW5" s="649"/>
      <c r="BX5" s="649"/>
      <c r="BY5" s="649"/>
      <c r="BZ5" s="649"/>
      <c r="CA5" s="649"/>
      <c r="CB5" s="653"/>
      <c r="CD5" s="627" t="s">
        <v>222</v>
      </c>
      <c r="CE5" s="628"/>
      <c r="CF5" s="628"/>
      <c r="CG5" s="628"/>
      <c r="CH5" s="628"/>
      <c r="CI5" s="628"/>
      <c r="CJ5" s="628"/>
      <c r="CK5" s="628"/>
      <c r="CL5" s="628"/>
      <c r="CM5" s="628"/>
      <c r="CN5" s="628"/>
      <c r="CO5" s="628"/>
      <c r="CP5" s="628"/>
      <c r="CQ5" s="629"/>
      <c r="CR5" s="627" t="s">
        <v>228</v>
      </c>
      <c r="CS5" s="628"/>
      <c r="CT5" s="628"/>
      <c r="CU5" s="628"/>
      <c r="CV5" s="628"/>
      <c r="CW5" s="628"/>
      <c r="CX5" s="628"/>
      <c r="CY5" s="629"/>
      <c r="CZ5" s="627" t="s">
        <v>220</v>
      </c>
      <c r="DA5" s="628"/>
      <c r="DB5" s="628"/>
      <c r="DC5" s="629"/>
      <c r="DD5" s="627" t="s">
        <v>229</v>
      </c>
      <c r="DE5" s="628"/>
      <c r="DF5" s="628"/>
      <c r="DG5" s="628"/>
      <c r="DH5" s="628"/>
      <c r="DI5" s="628"/>
      <c r="DJ5" s="628"/>
      <c r="DK5" s="628"/>
      <c r="DL5" s="628"/>
      <c r="DM5" s="628"/>
      <c r="DN5" s="628"/>
      <c r="DO5" s="628"/>
      <c r="DP5" s="629"/>
      <c r="DQ5" s="627" t="s">
        <v>230</v>
      </c>
      <c r="DR5" s="628"/>
      <c r="DS5" s="628"/>
      <c r="DT5" s="628"/>
      <c r="DU5" s="628"/>
      <c r="DV5" s="628"/>
      <c r="DW5" s="628"/>
      <c r="DX5" s="628"/>
      <c r="DY5" s="628"/>
      <c r="DZ5" s="628"/>
      <c r="EA5" s="628"/>
      <c r="EB5" s="628"/>
      <c r="EC5" s="629"/>
    </row>
    <row r="6" spans="2:143" ht="11.25" customHeight="1">
      <c r="B6" s="642" t="s">
        <v>231</v>
      </c>
      <c r="C6" s="643"/>
      <c r="D6" s="643"/>
      <c r="E6" s="643"/>
      <c r="F6" s="643"/>
      <c r="G6" s="643"/>
      <c r="H6" s="643"/>
      <c r="I6" s="643"/>
      <c r="J6" s="643"/>
      <c r="K6" s="643"/>
      <c r="L6" s="643"/>
      <c r="M6" s="643"/>
      <c r="N6" s="643"/>
      <c r="O6" s="643"/>
      <c r="P6" s="643"/>
      <c r="Q6" s="644"/>
      <c r="R6" s="645">
        <v>241906</v>
      </c>
      <c r="S6" s="646"/>
      <c r="T6" s="646"/>
      <c r="U6" s="646"/>
      <c r="V6" s="646"/>
      <c r="W6" s="646"/>
      <c r="X6" s="646"/>
      <c r="Y6" s="647"/>
      <c r="Z6" s="648">
        <v>0.9</v>
      </c>
      <c r="AA6" s="648"/>
      <c r="AB6" s="648"/>
      <c r="AC6" s="648"/>
      <c r="AD6" s="649">
        <v>241906</v>
      </c>
      <c r="AE6" s="649"/>
      <c r="AF6" s="649"/>
      <c r="AG6" s="649"/>
      <c r="AH6" s="649"/>
      <c r="AI6" s="649"/>
      <c r="AJ6" s="649"/>
      <c r="AK6" s="649"/>
      <c r="AL6" s="650">
        <v>1.5</v>
      </c>
      <c r="AM6" s="651"/>
      <c r="AN6" s="651"/>
      <c r="AO6" s="652"/>
      <c r="AP6" s="642" t="s">
        <v>232</v>
      </c>
      <c r="AQ6" s="643"/>
      <c r="AR6" s="643"/>
      <c r="AS6" s="643"/>
      <c r="AT6" s="643"/>
      <c r="AU6" s="643"/>
      <c r="AV6" s="643"/>
      <c r="AW6" s="643"/>
      <c r="AX6" s="643"/>
      <c r="AY6" s="643"/>
      <c r="AZ6" s="643"/>
      <c r="BA6" s="643"/>
      <c r="BB6" s="643"/>
      <c r="BC6" s="643"/>
      <c r="BD6" s="643"/>
      <c r="BE6" s="643"/>
      <c r="BF6" s="644"/>
      <c r="BG6" s="645">
        <v>6518219</v>
      </c>
      <c r="BH6" s="646"/>
      <c r="BI6" s="646"/>
      <c r="BJ6" s="646"/>
      <c r="BK6" s="646"/>
      <c r="BL6" s="646"/>
      <c r="BM6" s="646"/>
      <c r="BN6" s="647"/>
      <c r="BO6" s="648">
        <v>94.4</v>
      </c>
      <c r="BP6" s="648"/>
      <c r="BQ6" s="648"/>
      <c r="BR6" s="648"/>
      <c r="BS6" s="649">
        <v>43618</v>
      </c>
      <c r="BT6" s="649"/>
      <c r="BU6" s="649"/>
      <c r="BV6" s="649"/>
      <c r="BW6" s="649"/>
      <c r="BX6" s="649"/>
      <c r="BY6" s="649"/>
      <c r="BZ6" s="649"/>
      <c r="CA6" s="649"/>
      <c r="CB6" s="653"/>
      <c r="CD6" s="656" t="s">
        <v>233</v>
      </c>
      <c r="CE6" s="657"/>
      <c r="CF6" s="657"/>
      <c r="CG6" s="657"/>
      <c r="CH6" s="657"/>
      <c r="CI6" s="657"/>
      <c r="CJ6" s="657"/>
      <c r="CK6" s="657"/>
      <c r="CL6" s="657"/>
      <c r="CM6" s="657"/>
      <c r="CN6" s="657"/>
      <c r="CO6" s="657"/>
      <c r="CP6" s="657"/>
      <c r="CQ6" s="658"/>
      <c r="CR6" s="645">
        <v>228658</v>
      </c>
      <c r="CS6" s="646"/>
      <c r="CT6" s="646"/>
      <c r="CU6" s="646"/>
      <c r="CV6" s="646"/>
      <c r="CW6" s="646"/>
      <c r="CX6" s="646"/>
      <c r="CY6" s="647"/>
      <c r="CZ6" s="639">
        <v>0.9</v>
      </c>
      <c r="DA6" s="640"/>
      <c r="DB6" s="640"/>
      <c r="DC6" s="659"/>
      <c r="DD6" s="654" t="s">
        <v>129</v>
      </c>
      <c r="DE6" s="646"/>
      <c r="DF6" s="646"/>
      <c r="DG6" s="646"/>
      <c r="DH6" s="646"/>
      <c r="DI6" s="646"/>
      <c r="DJ6" s="646"/>
      <c r="DK6" s="646"/>
      <c r="DL6" s="646"/>
      <c r="DM6" s="646"/>
      <c r="DN6" s="646"/>
      <c r="DO6" s="646"/>
      <c r="DP6" s="647"/>
      <c r="DQ6" s="654">
        <v>228658</v>
      </c>
      <c r="DR6" s="646"/>
      <c r="DS6" s="646"/>
      <c r="DT6" s="646"/>
      <c r="DU6" s="646"/>
      <c r="DV6" s="646"/>
      <c r="DW6" s="646"/>
      <c r="DX6" s="646"/>
      <c r="DY6" s="646"/>
      <c r="DZ6" s="646"/>
      <c r="EA6" s="646"/>
      <c r="EB6" s="646"/>
      <c r="EC6" s="655"/>
    </row>
    <row r="7" spans="2:143" ht="11.25" customHeight="1">
      <c r="B7" s="642" t="s">
        <v>234</v>
      </c>
      <c r="C7" s="643"/>
      <c r="D7" s="643"/>
      <c r="E7" s="643"/>
      <c r="F7" s="643"/>
      <c r="G7" s="643"/>
      <c r="H7" s="643"/>
      <c r="I7" s="643"/>
      <c r="J7" s="643"/>
      <c r="K7" s="643"/>
      <c r="L7" s="643"/>
      <c r="M7" s="643"/>
      <c r="N7" s="643"/>
      <c r="O7" s="643"/>
      <c r="P7" s="643"/>
      <c r="Q7" s="644"/>
      <c r="R7" s="645">
        <v>10983</v>
      </c>
      <c r="S7" s="646"/>
      <c r="T7" s="646"/>
      <c r="U7" s="646"/>
      <c r="V7" s="646"/>
      <c r="W7" s="646"/>
      <c r="X7" s="646"/>
      <c r="Y7" s="647"/>
      <c r="Z7" s="648">
        <v>0</v>
      </c>
      <c r="AA7" s="648"/>
      <c r="AB7" s="648"/>
      <c r="AC7" s="648"/>
      <c r="AD7" s="649">
        <v>10983</v>
      </c>
      <c r="AE7" s="649"/>
      <c r="AF7" s="649"/>
      <c r="AG7" s="649"/>
      <c r="AH7" s="649"/>
      <c r="AI7" s="649"/>
      <c r="AJ7" s="649"/>
      <c r="AK7" s="649"/>
      <c r="AL7" s="650">
        <v>0.1</v>
      </c>
      <c r="AM7" s="651"/>
      <c r="AN7" s="651"/>
      <c r="AO7" s="652"/>
      <c r="AP7" s="642" t="s">
        <v>235</v>
      </c>
      <c r="AQ7" s="643"/>
      <c r="AR7" s="643"/>
      <c r="AS7" s="643"/>
      <c r="AT7" s="643"/>
      <c r="AU7" s="643"/>
      <c r="AV7" s="643"/>
      <c r="AW7" s="643"/>
      <c r="AX7" s="643"/>
      <c r="AY7" s="643"/>
      <c r="AZ7" s="643"/>
      <c r="BA7" s="643"/>
      <c r="BB7" s="643"/>
      <c r="BC7" s="643"/>
      <c r="BD7" s="643"/>
      <c r="BE7" s="643"/>
      <c r="BF7" s="644"/>
      <c r="BG7" s="645">
        <v>3110499</v>
      </c>
      <c r="BH7" s="646"/>
      <c r="BI7" s="646"/>
      <c r="BJ7" s="646"/>
      <c r="BK7" s="646"/>
      <c r="BL7" s="646"/>
      <c r="BM7" s="646"/>
      <c r="BN7" s="647"/>
      <c r="BO7" s="648">
        <v>45.1</v>
      </c>
      <c r="BP7" s="648"/>
      <c r="BQ7" s="648"/>
      <c r="BR7" s="648"/>
      <c r="BS7" s="649">
        <v>43618</v>
      </c>
      <c r="BT7" s="649"/>
      <c r="BU7" s="649"/>
      <c r="BV7" s="649"/>
      <c r="BW7" s="649"/>
      <c r="BX7" s="649"/>
      <c r="BY7" s="649"/>
      <c r="BZ7" s="649"/>
      <c r="CA7" s="649"/>
      <c r="CB7" s="653"/>
      <c r="CD7" s="660" t="s">
        <v>236</v>
      </c>
      <c r="CE7" s="661"/>
      <c r="CF7" s="661"/>
      <c r="CG7" s="661"/>
      <c r="CH7" s="661"/>
      <c r="CI7" s="661"/>
      <c r="CJ7" s="661"/>
      <c r="CK7" s="661"/>
      <c r="CL7" s="661"/>
      <c r="CM7" s="661"/>
      <c r="CN7" s="661"/>
      <c r="CO7" s="661"/>
      <c r="CP7" s="661"/>
      <c r="CQ7" s="662"/>
      <c r="CR7" s="645">
        <v>2234282</v>
      </c>
      <c r="CS7" s="646"/>
      <c r="CT7" s="646"/>
      <c r="CU7" s="646"/>
      <c r="CV7" s="646"/>
      <c r="CW7" s="646"/>
      <c r="CX7" s="646"/>
      <c r="CY7" s="647"/>
      <c r="CZ7" s="648">
        <v>8.6</v>
      </c>
      <c r="DA7" s="648"/>
      <c r="DB7" s="648"/>
      <c r="DC7" s="648"/>
      <c r="DD7" s="654">
        <v>10943</v>
      </c>
      <c r="DE7" s="646"/>
      <c r="DF7" s="646"/>
      <c r="DG7" s="646"/>
      <c r="DH7" s="646"/>
      <c r="DI7" s="646"/>
      <c r="DJ7" s="646"/>
      <c r="DK7" s="646"/>
      <c r="DL7" s="646"/>
      <c r="DM7" s="646"/>
      <c r="DN7" s="646"/>
      <c r="DO7" s="646"/>
      <c r="DP7" s="647"/>
      <c r="DQ7" s="654">
        <v>1635275</v>
      </c>
      <c r="DR7" s="646"/>
      <c r="DS7" s="646"/>
      <c r="DT7" s="646"/>
      <c r="DU7" s="646"/>
      <c r="DV7" s="646"/>
      <c r="DW7" s="646"/>
      <c r="DX7" s="646"/>
      <c r="DY7" s="646"/>
      <c r="DZ7" s="646"/>
      <c r="EA7" s="646"/>
      <c r="EB7" s="646"/>
      <c r="EC7" s="655"/>
    </row>
    <row r="8" spans="2:143" ht="11.25" customHeight="1">
      <c r="B8" s="642" t="s">
        <v>237</v>
      </c>
      <c r="C8" s="643"/>
      <c r="D8" s="643"/>
      <c r="E8" s="643"/>
      <c r="F8" s="643"/>
      <c r="G8" s="643"/>
      <c r="H8" s="643"/>
      <c r="I8" s="643"/>
      <c r="J8" s="643"/>
      <c r="K8" s="643"/>
      <c r="L8" s="643"/>
      <c r="M8" s="643"/>
      <c r="N8" s="643"/>
      <c r="O8" s="643"/>
      <c r="P8" s="643"/>
      <c r="Q8" s="644"/>
      <c r="R8" s="645">
        <v>50751</v>
      </c>
      <c r="S8" s="646"/>
      <c r="T8" s="646"/>
      <c r="U8" s="646"/>
      <c r="V8" s="646"/>
      <c r="W8" s="646"/>
      <c r="X8" s="646"/>
      <c r="Y8" s="647"/>
      <c r="Z8" s="648">
        <v>0.2</v>
      </c>
      <c r="AA8" s="648"/>
      <c r="AB8" s="648"/>
      <c r="AC8" s="648"/>
      <c r="AD8" s="649">
        <v>50751</v>
      </c>
      <c r="AE8" s="649"/>
      <c r="AF8" s="649"/>
      <c r="AG8" s="649"/>
      <c r="AH8" s="649"/>
      <c r="AI8" s="649"/>
      <c r="AJ8" s="649"/>
      <c r="AK8" s="649"/>
      <c r="AL8" s="650">
        <v>0.3</v>
      </c>
      <c r="AM8" s="651"/>
      <c r="AN8" s="651"/>
      <c r="AO8" s="652"/>
      <c r="AP8" s="642" t="s">
        <v>238</v>
      </c>
      <c r="AQ8" s="643"/>
      <c r="AR8" s="643"/>
      <c r="AS8" s="643"/>
      <c r="AT8" s="643"/>
      <c r="AU8" s="643"/>
      <c r="AV8" s="643"/>
      <c r="AW8" s="643"/>
      <c r="AX8" s="643"/>
      <c r="AY8" s="643"/>
      <c r="AZ8" s="643"/>
      <c r="BA8" s="643"/>
      <c r="BB8" s="643"/>
      <c r="BC8" s="643"/>
      <c r="BD8" s="643"/>
      <c r="BE8" s="643"/>
      <c r="BF8" s="644"/>
      <c r="BG8" s="645">
        <v>105590</v>
      </c>
      <c r="BH8" s="646"/>
      <c r="BI8" s="646"/>
      <c r="BJ8" s="646"/>
      <c r="BK8" s="646"/>
      <c r="BL8" s="646"/>
      <c r="BM8" s="646"/>
      <c r="BN8" s="647"/>
      <c r="BO8" s="648">
        <v>1.5</v>
      </c>
      <c r="BP8" s="648"/>
      <c r="BQ8" s="648"/>
      <c r="BR8" s="648"/>
      <c r="BS8" s="654" t="s">
        <v>138</v>
      </c>
      <c r="BT8" s="646"/>
      <c r="BU8" s="646"/>
      <c r="BV8" s="646"/>
      <c r="BW8" s="646"/>
      <c r="BX8" s="646"/>
      <c r="BY8" s="646"/>
      <c r="BZ8" s="646"/>
      <c r="CA8" s="646"/>
      <c r="CB8" s="655"/>
      <c r="CD8" s="660" t="s">
        <v>239</v>
      </c>
      <c r="CE8" s="661"/>
      <c r="CF8" s="661"/>
      <c r="CG8" s="661"/>
      <c r="CH8" s="661"/>
      <c r="CI8" s="661"/>
      <c r="CJ8" s="661"/>
      <c r="CK8" s="661"/>
      <c r="CL8" s="661"/>
      <c r="CM8" s="661"/>
      <c r="CN8" s="661"/>
      <c r="CO8" s="661"/>
      <c r="CP8" s="661"/>
      <c r="CQ8" s="662"/>
      <c r="CR8" s="645">
        <v>9899785</v>
      </c>
      <c r="CS8" s="646"/>
      <c r="CT8" s="646"/>
      <c r="CU8" s="646"/>
      <c r="CV8" s="646"/>
      <c r="CW8" s="646"/>
      <c r="CX8" s="646"/>
      <c r="CY8" s="647"/>
      <c r="CZ8" s="648">
        <v>38.1</v>
      </c>
      <c r="DA8" s="648"/>
      <c r="DB8" s="648"/>
      <c r="DC8" s="648"/>
      <c r="DD8" s="654">
        <v>66344</v>
      </c>
      <c r="DE8" s="646"/>
      <c r="DF8" s="646"/>
      <c r="DG8" s="646"/>
      <c r="DH8" s="646"/>
      <c r="DI8" s="646"/>
      <c r="DJ8" s="646"/>
      <c r="DK8" s="646"/>
      <c r="DL8" s="646"/>
      <c r="DM8" s="646"/>
      <c r="DN8" s="646"/>
      <c r="DO8" s="646"/>
      <c r="DP8" s="647"/>
      <c r="DQ8" s="654">
        <v>5630300</v>
      </c>
      <c r="DR8" s="646"/>
      <c r="DS8" s="646"/>
      <c r="DT8" s="646"/>
      <c r="DU8" s="646"/>
      <c r="DV8" s="646"/>
      <c r="DW8" s="646"/>
      <c r="DX8" s="646"/>
      <c r="DY8" s="646"/>
      <c r="DZ8" s="646"/>
      <c r="EA8" s="646"/>
      <c r="EB8" s="646"/>
      <c r="EC8" s="655"/>
    </row>
    <row r="9" spans="2:143" ht="11.25" customHeight="1">
      <c r="B9" s="642" t="s">
        <v>240</v>
      </c>
      <c r="C9" s="643"/>
      <c r="D9" s="643"/>
      <c r="E9" s="643"/>
      <c r="F9" s="643"/>
      <c r="G9" s="643"/>
      <c r="H9" s="643"/>
      <c r="I9" s="643"/>
      <c r="J9" s="643"/>
      <c r="K9" s="643"/>
      <c r="L9" s="643"/>
      <c r="M9" s="643"/>
      <c r="N9" s="643"/>
      <c r="O9" s="643"/>
      <c r="P9" s="643"/>
      <c r="Q9" s="644"/>
      <c r="R9" s="645">
        <v>26476</v>
      </c>
      <c r="S9" s="646"/>
      <c r="T9" s="646"/>
      <c r="U9" s="646"/>
      <c r="V9" s="646"/>
      <c r="W9" s="646"/>
      <c r="X9" s="646"/>
      <c r="Y9" s="647"/>
      <c r="Z9" s="648">
        <v>0.1</v>
      </c>
      <c r="AA9" s="648"/>
      <c r="AB9" s="648"/>
      <c r="AC9" s="648"/>
      <c r="AD9" s="649">
        <v>26476</v>
      </c>
      <c r="AE9" s="649"/>
      <c r="AF9" s="649"/>
      <c r="AG9" s="649"/>
      <c r="AH9" s="649"/>
      <c r="AI9" s="649"/>
      <c r="AJ9" s="649"/>
      <c r="AK9" s="649"/>
      <c r="AL9" s="650">
        <v>0.2</v>
      </c>
      <c r="AM9" s="651"/>
      <c r="AN9" s="651"/>
      <c r="AO9" s="652"/>
      <c r="AP9" s="642" t="s">
        <v>241</v>
      </c>
      <c r="AQ9" s="643"/>
      <c r="AR9" s="643"/>
      <c r="AS9" s="643"/>
      <c r="AT9" s="643"/>
      <c r="AU9" s="643"/>
      <c r="AV9" s="643"/>
      <c r="AW9" s="643"/>
      <c r="AX9" s="643"/>
      <c r="AY9" s="643"/>
      <c r="AZ9" s="643"/>
      <c r="BA9" s="643"/>
      <c r="BB9" s="643"/>
      <c r="BC9" s="643"/>
      <c r="BD9" s="643"/>
      <c r="BE9" s="643"/>
      <c r="BF9" s="644"/>
      <c r="BG9" s="645">
        <v>2670232</v>
      </c>
      <c r="BH9" s="646"/>
      <c r="BI9" s="646"/>
      <c r="BJ9" s="646"/>
      <c r="BK9" s="646"/>
      <c r="BL9" s="646"/>
      <c r="BM9" s="646"/>
      <c r="BN9" s="647"/>
      <c r="BO9" s="648">
        <v>38.700000000000003</v>
      </c>
      <c r="BP9" s="648"/>
      <c r="BQ9" s="648"/>
      <c r="BR9" s="648"/>
      <c r="BS9" s="654" t="s">
        <v>129</v>
      </c>
      <c r="BT9" s="646"/>
      <c r="BU9" s="646"/>
      <c r="BV9" s="646"/>
      <c r="BW9" s="646"/>
      <c r="BX9" s="646"/>
      <c r="BY9" s="646"/>
      <c r="BZ9" s="646"/>
      <c r="CA9" s="646"/>
      <c r="CB9" s="655"/>
      <c r="CD9" s="660" t="s">
        <v>242</v>
      </c>
      <c r="CE9" s="661"/>
      <c r="CF9" s="661"/>
      <c r="CG9" s="661"/>
      <c r="CH9" s="661"/>
      <c r="CI9" s="661"/>
      <c r="CJ9" s="661"/>
      <c r="CK9" s="661"/>
      <c r="CL9" s="661"/>
      <c r="CM9" s="661"/>
      <c r="CN9" s="661"/>
      <c r="CO9" s="661"/>
      <c r="CP9" s="661"/>
      <c r="CQ9" s="662"/>
      <c r="CR9" s="645">
        <v>2865738</v>
      </c>
      <c r="CS9" s="646"/>
      <c r="CT9" s="646"/>
      <c r="CU9" s="646"/>
      <c r="CV9" s="646"/>
      <c r="CW9" s="646"/>
      <c r="CX9" s="646"/>
      <c r="CY9" s="647"/>
      <c r="CZ9" s="648">
        <v>11</v>
      </c>
      <c r="DA9" s="648"/>
      <c r="DB9" s="648"/>
      <c r="DC9" s="648"/>
      <c r="DD9" s="654">
        <v>48656</v>
      </c>
      <c r="DE9" s="646"/>
      <c r="DF9" s="646"/>
      <c r="DG9" s="646"/>
      <c r="DH9" s="646"/>
      <c r="DI9" s="646"/>
      <c r="DJ9" s="646"/>
      <c r="DK9" s="646"/>
      <c r="DL9" s="646"/>
      <c r="DM9" s="646"/>
      <c r="DN9" s="646"/>
      <c r="DO9" s="646"/>
      <c r="DP9" s="647"/>
      <c r="DQ9" s="654">
        <v>2425576</v>
      </c>
      <c r="DR9" s="646"/>
      <c r="DS9" s="646"/>
      <c r="DT9" s="646"/>
      <c r="DU9" s="646"/>
      <c r="DV9" s="646"/>
      <c r="DW9" s="646"/>
      <c r="DX9" s="646"/>
      <c r="DY9" s="646"/>
      <c r="DZ9" s="646"/>
      <c r="EA9" s="646"/>
      <c r="EB9" s="646"/>
      <c r="EC9" s="655"/>
    </row>
    <row r="10" spans="2:143" ht="11.25" customHeight="1">
      <c r="B10" s="642" t="s">
        <v>243</v>
      </c>
      <c r="C10" s="643"/>
      <c r="D10" s="643"/>
      <c r="E10" s="643"/>
      <c r="F10" s="643"/>
      <c r="G10" s="643"/>
      <c r="H10" s="643"/>
      <c r="I10" s="643"/>
      <c r="J10" s="643"/>
      <c r="K10" s="643"/>
      <c r="L10" s="643"/>
      <c r="M10" s="643"/>
      <c r="N10" s="643"/>
      <c r="O10" s="643"/>
      <c r="P10" s="643"/>
      <c r="Q10" s="644"/>
      <c r="R10" s="645" t="s">
        <v>129</v>
      </c>
      <c r="S10" s="646"/>
      <c r="T10" s="646"/>
      <c r="U10" s="646"/>
      <c r="V10" s="646"/>
      <c r="W10" s="646"/>
      <c r="X10" s="646"/>
      <c r="Y10" s="647"/>
      <c r="Z10" s="648" t="s">
        <v>129</v>
      </c>
      <c r="AA10" s="648"/>
      <c r="AB10" s="648"/>
      <c r="AC10" s="648"/>
      <c r="AD10" s="649" t="s">
        <v>129</v>
      </c>
      <c r="AE10" s="649"/>
      <c r="AF10" s="649"/>
      <c r="AG10" s="649"/>
      <c r="AH10" s="649"/>
      <c r="AI10" s="649"/>
      <c r="AJ10" s="649"/>
      <c r="AK10" s="649"/>
      <c r="AL10" s="650" t="s">
        <v>129</v>
      </c>
      <c r="AM10" s="651"/>
      <c r="AN10" s="651"/>
      <c r="AO10" s="652"/>
      <c r="AP10" s="642" t="s">
        <v>244</v>
      </c>
      <c r="AQ10" s="643"/>
      <c r="AR10" s="643"/>
      <c r="AS10" s="643"/>
      <c r="AT10" s="643"/>
      <c r="AU10" s="643"/>
      <c r="AV10" s="643"/>
      <c r="AW10" s="643"/>
      <c r="AX10" s="643"/>
      <c r="AY10" s="643"/>
      <c r="AZ10" s="643"/>
      <c r="BA10" s="643"/>
      <c r="BB10" s="643"/>
      <c r="BC10" s="643"/>
      <c r="BD10" s="643"/>
      <c r="BE10" s="643"/>
      <c r="BF10" s="644"/>
      <c r="BG10" s="645">
        <v>114658</v>
      </c>
      <c r="BH10" s="646"/>
      <c r="BI10" s="646"/>
      <c r="BJ10" s="646"/>
      <c r="BK10" s="646"/>
      <c r="BL10" s="646"/>
      <c r="BM10" s="646"/>
      <c r="BN10" s="647"/>
      <c r="BO10" s="648">
        <v>1.7</v>
      </c>
      <c r="BP10" s="648"/>
      <c r="BQ10" s="648"/>
      <c r="BR10" s="648"/>
      <c r="BS10" s="654" t="s">
        <v>138</v>
      </c>
      <c r="BT10" s="646"/>
      <c r="BU10" s="646"/>
      <c r="BV10" s="646"/>
      <c r="BW10" s="646"/>
      <c r="BX10" s="646"/>
      <c r="BY10" s="646"/>
      <c r="BZ10" s="646"/>
      <c r="CA10" s="646"/>
      <c r="CB10" s="655"/>
      <c r="CD10" s="660" t="s">
        <v>245</v>
      </c>
      <c r="CE10" s="661"/>
      <c r="CF10" s="661"/>
      <c r="CG10" s="661"/>
      <c r="CH10" s="661"/>
      <c r="CI10" s="661"/>
      <c r="CJ10" s="661"/>
      <c r="CK10" s="661"/>
      <c r="CL10" s="661"/>
      <c r="CM10" s="661"/>
      <c r="CN10" s="661"/>
      <c r="CO10" s="661"/>
      <c r="CP10" s="661"/>
      <c r="CQ10" s="662"/>
      <c r="CR10" s="645">
        <v>310</v>
      </c>
      <c r="CS10" s="646"/>
      <c r="CT10" s="646"/>
      <c r="CU10" s="646"/>
      <c r="CV10" s="646"/>
      <c r="CW10" s="646"/>
      <c r="CX10" s="646"/>
      <c r="CY10" s="647"/>
      <c r="CZ10" s="648">
        <v>0</v>
      </c>
      <c r="DA10" s="648"/>
      <c r="DB10" s="648"/>
      <c r="DC10" s="648"/>
      <c r="DD10" s="654" t="s">
        <v>129</v>
      </c>
      <c r="DE10" s="646"/>
      <c r="DF10" s="646"/>
      <c r="DG10" s="646"/>
      <c r="DH10" s="646"/>
      <c r="DI10" s="646"/>
      <c r="DJ10" s="646"/>
      <c r="DK10" s="646"/>
      <c r="DL10" s="646"/>
      <c r="DM10" s="646"/>
      <c r="DN10" s="646"/>
      <c r="DO10" s="646"/>
      <c r="DP10" s="647"/>
      <c r="DQ10" s="654">
        <v>310</v>
      </c>
      <c r="DR10" s="646"/>
      <c r="DS10" s="646"/>
      <c r="DT10" s="646"/>
      <c r="DU10" s="646"/>
      <c r="DV10" s="646"/>
      <c r="DW10" s="646"/>
      <c r="DX10" s="646"/>
      <c r="DY10" s="646"/>
      <c r="DZ10" s="646"/>
      <c r="EA10" s="646"/>
      <c r="EB10" s="646"/>
      <c r="EC10" s="655"/>
    </row>
    <row r="11" spans="2:143" ht="11.25" customHeight="1">
      <c r="B11" s="642" t="s">
        <v>246</v>
      </c>
      <c r="C11" s="643"/>
      <c r="D11" s="643"/>
      <c r="E11" s="643"/>
      <c r="F11" s="643"/>
      <c r="G11" s="643"/>
      <c r="H11" s="643"/>
      <c r="I11" s="643"/>
      <c r="J11" s="643"/>
      <c r="K11" s="643"/>
      <c r="L11" s="643"/>
      <c r="M11" s="643"/>
      <c r="N11" s="643"/>
      <c r="O11" s="643"/>
      <c r="P11" s="643"/>
      <c r="Q11" s="644"/>
      <c r="R11" s="645">
        <v>1025976</v>
      </c>
      <c r="S11" s="646"/>
      <c r="T11" s="646"/>
      <c r="U11" s="646"/>
      <c r="V11" s="646"/>
      <c r="W11" s="646"/>
      <c r="X11" s="646"/>
      <c r="Y11" s="647"/>
      <c r="Z11" s="650">
        <v>3.9</v>
      </c>
      <c r="AA11" s="651"/>
      <c r="AB11" s="651"/>
      <c r="AC11" s="663"/>
      <c r="AD11" s="654">
        <v>1025976</v>
      </c>
      <c r="AE11" s="646"/>
      <c r="AF11" s="646"/>
      <c r="AG11" s="646"/>
      <c r="AH11" s="646"/>
      <c r="AI11" s="646"/>
      <c r="AJ11" s="646"/>
      <c r="AK11" s="647"/>
      <c r="AL11" s="650">
        <v>6.5</v>
      </c>
      <c r="AM11" s="651"/>
      <c r="AN11" s="651"/>
      <c r="AO11" s="652"/>
      <c r="AP11" s="642" t="s">
        <v>247</v>
      </c>
      <c r="AQ11" s="643"/>
      <c r="AR11" s="643"/>
      <c r="AS11" s="643"/>
      <c r="AT11" s="643"/>
      <c r="AU11" s="643"/>
      <c r="AV11" s="643"/>
      <c r="AW11" s="643"/>
      <c r="AX11" s="643"/>
      <c r="AY11" s="643"/>
      <c r="AZ11" s="643"/>
      <c r="BA11" s="643"/>
      <c r="BB11" s="643"/>
      <c r="BC11" s="643"/>
      <c r="BD11" s="643"/>
      <c r="BE11" s="643"/>
      <c r="BF11" s="644"/>
      <c r="BG11" s="645">
        <v>220019</v>
      </c>
      <c r="BH11" s="646"/>
      <c r="BI11" s="646"/>
      <c r="BJ11" s="646"/>
      <c r="BK11" s="646"/>
      <c r="BL11" s="646"/>
      <c r="BM11" s="646"/>
      <c r="BN11" s="647"/>
      <c r="BO11" s="648">
        <v>3.2</v>
      </c>
      <c r="BP11" s="648"/>
      <c r="BQ11" s="648"/>
      <c r="BR11" s="648"/>
      <c r="BS11" s="654">
        <v>43618</v>
      </c>
      <c r="BT11" s="646"/>
      <c r="BU11" s="646"/>
      <c r="BV11" s="646"/>
      <c r="BW11" s="646"/>
      <c r="BX11" s="646"/>
      <c r="BY11" s="646"/>
      <c r="BZ11" s="646"/>
      <c r="CA11" s="646"/>
      <c r="CB11" s="655"/>
      <c r="CD11" s="660" t="s">
        <v>248</v>
      </c>
      <c r="CE11" s="661"/>
      <c r="CF11" s="661"/>
      <c r="CG11" s="661"/>
      <c r="CH11" s="661"/>
      <c r="CI11" s="661"/>
      <c r="CJ11" s="661"/>
      <c r="CK11" s="661"/>
      <c r="CL11" s="661"/>
      <c r="CM11" s="661"/>
      <c r="CN11" s="661"/>
      <c r="CO11" s="661"/>
      <c r="CP11" s="661"/>
      <c r="CQ11" s="662"/>
      <c r="CR11" s="645">
        <v>423627</v>
      </c>
      <c r="CS11" s="646"/>
      <c r="CT11" s="646"/>
      <c r="CU11" s="646"/>
      <c r="CV11" s="646"/>
      <c r="CW11" s="646"/>
      <c r="CX11" s="646"/>
      <c r="CY11" s="647"/>
      <c r="CZ11" s="648">
        <v>1.6</v>
      </c>
      <c r="DA11" s="648"/>
      <c r="DB11" s="648"/>
      <c r="DC11" s="648"/>
      <c r="DD11" s="654">
        <v>38064</v>
      </c>
      <c r="DE11" s="646"/>
      <c r="DF11" s="646"/>
      <c r="DG11" s="646"/>
      <c r="DH11" s="646"/>
      <c r="DI11" s="646"/>
      <c r="DJ11" s="646"/>
      <c r="DK11" s="646"/>
      <c r="DL11" s="646"/>
      <c r="DM11" s="646"/>
      <c r="DN11" s="646"/>
      <c r="DO11" s="646"/>
      <c r="DP11" s="647"/>
      <c r="DQ11" s="654">
        <v>281726</v>
      </c>
      <c r="DR11" s="646"/>
      <c r="DS11" s="646"/>
      <c r="DT11" s="646"/>
      <c r="DU11" s="646"/>
      <c r="DV11" s="646"/>
      <c r="DW11" s="646"/>
      <c r="DX11" s="646"/>
      <c r="DY11" s="646"/>
      <c r="DZ11" s="646"/>
      <c r="EA11" s="646"/>
      <c r="EB11" s="646"/>
      <c r="EC11" s="655"/>
    </row>
    <row r="12" spans="2:143" ht="11.25" customHeight="1">
      <c r="B12" s="642" t="s">
        <v>249</v>
      </c>
      <c r="C12" s="643"/>
      <c r="D12" s="643"/>
      <c r="E12" s="643"/>
      <c r="F12" s="643"/>
      <c r="G12" s="643"/>
      <c r="H12" s="643"/>
      <c r="I12" s="643"/>
      <c r="J12" s="643"/>
      <c r="K12" s="643"/>
      <c r="L12" s="643"/>
      <c r="M12" s="643"/>
      <c r="N12" s="643"/>
      <c r="O12" s="643"/>
      <c r="P12" s="643"/>
      <c r="Q12" s="644"/>
      <c r="R12" s="645">
        <v>22494</v>
      </c>
      <c r="S12" s="646"/>
      <c r="T12" s="646"/>
      <c r="U12" s="646"/>
      <c r="V12" s="646"/>
      <c r="W12" s="646"/>
      <c r="X12" s="646"/>
      <c r="Y12" s="647"/>
      <c r="Z12" s="648">
        <v>0.1</v>
      </c>
      <c r="AA12" s="648"/>
      <c r="AB12" s="648"/>
      <c r="AC12" s="648"/>
      <c r="AD12" s="649">
        <v>22494</v>
      </c>
      <c r="AE12" s="649"/>
      <c r="AF12" s="649"/>
      <c r="AG12" s="649"/>
      <c r="AH12" s="649"/>
      <c r="AI12" s="649"/>
      <c r="AJ12" s="649"/>
      <c r="AK12" s="649"/>
      <c r="AL12" s="650">
        <v>0.1</v>
      </c>
      <c r="AM12" s="651"/>
      <c r="AN12" s="651"/>
      <c r="AO12" s="652"/>
      <c r="AP12" s="642" t="s">
        <v>250</v>
      </c>
      <c r="AQ12" s="643"/>
      <c r="AR12" s="643"/>
      <c r="AS12" s="643"/>
      <c r="AT12" s="643"/>
      <c r="AU12" s="643"/>
      <c r="AV12" s="643"/>
      <c r="AW12" s="643"/>
      <c r="AX12" s="643"/>
      <c r="AY12" s="643"/>
      <c r="AZ12" s="643"/>
      <c r="BA12" s="643"/>
      <c r="BB12" s="643"/>
      <c r="BC12" s="643"/>
      <c r="BD12" s="643"/>
      <c r="BE12" s="643"/>
      <c r="BF12" s="644"/>
      <c r="BG12" s="645">
        <v>2790339</v>
      </c>
      <c r="BH12" s="646"/>
      <c r="BI12" s="646"/>
      <c r="BJ12" s="646"/>
      <c r="BK12" s="646"/>
      <c r="BL12" s="646"/>
      <c r="BM12" s="646"/>
      <c r="BN12" s="647"/>
      <c r="BO12" s="648">
        <v>40.4</v>
      </c>
      <c r="BP12" s="648"/>
      <c r="BQ12" s="648"/>
      <c r="BR12" s="648"/>
      <c r="BS12" s="654" t="s">
        <v>138</v>
      </c>
      <c r="BT12" s="646"/>
      <c r="BU12" s="646"/>
      <c r="BV12" s="646"/>
      <c r="BW12" s="646"/>
      <c r="BX12" s="646"/>
      <c r="BY12" s="646"/>
      <c r="BZ12" s="646"/>
      <c r="CA12" s="646"/>
      <c r="CB12" s="655"/>
      <c r="CD12" s="660" t="s">
        <v>251</v>
      </c>
      <c r="CE12" s="661"/>
      <c r="CF12" s="661"/>
      <c r="CG12" s="661"/>
      <c r="CH12" s="661"/>
      <c r="CI12" s="661"/>
      <c r="CJ12" s="661"/>
      <c r="CK12" s="661"/>
      <c r="CL12" s="661"/>
      <c r="CM12" s="661"/>
      <c r="CN12" s="661"/>
      <c r="CO12" s="661"/>
      <c r="CP12" s="661"/>
      <c r="CQ12" s="662"/>
      <c r="CR12" s="645">
        <v>700111</v>
      </c>
      <c r="CS12" s="646"/>
      <c r="CT12" s="646"/>
      <c r="CU12" s="646"/>
      <c r="CV12" s="646"/>
      <c r="CW12" s="646"/>
      <c r="CX12" s="646"/>
      <c r="CY12" s="647"/>
      <c r="CZ12" s="648">
        <v>2.7</v>
      </c>
      <c r="DA12" s="648"/>
      <c r="DB12" s="648"/>
      <c r="DC12" s="648"/>
      <c r="DD12" s="654">
        <v>92035</v>
      </c>
      <c r="DE12" s="646"/>
      <c r="DF12" s="646"/>
      <c r="DG12" s="646"/>
      <c r="DH12" s="646"/>
      <c r="DI12" s="646"/>
      <c r="DJ12" s="646"/>
      <c r="DK12" s="646"/>
      <c r="DL12" s="646"/>
      <c r="DM12" s="646"/>
      <c r="DN12" s="646"/>
      <c r="DO12" s="646"/>
      <c r="DP12" s="647"/>
      <c r="DQ12" s="654">
        <v>264212</v>
      </c>
      <c r="DR12" s="646"/>
      <c r="DS12" s="646"/>
      <c r="DT12" s="646"/>
      <c r="DU12" s="646"/>
      <c r="DV12" s="646"/>
      <c r="DW12" s="646"/>
      <c r="DX12" s="646"/>
      <c r="DY12" s="646"/>
      <c r="DZ12" s="646"/>
      <c r="EA12" s="646"/>
      <c r="EB12" s="646"/>
      <c r="EC12" s="655"/>
    </row>
    <row r="13" spans="2:143" ht="11.25" customHeight="1">
      <c r="B13" s="642" t="s">
        <v>252</v>
      </c>
      <c r="C13" s="643"/>
      <c r="D13" s="643"/>
      <c r="E13" s="643"/>
      <c r="F13" s="643"/>
      <c r="G13" s="643"/>
      <c r="H13" s="643"/>
      <c r="I13" s="643"/>
      <c r="J13" s="643"/>
      <c r="K13" s="643"/>
      <c r="L13" s="643"/>
      <c r="M13" s="643"/>
      <c r="N13" s="643"/>
      <c r="O13" s="643"/>
      <c r="P13" s="643"/>
      <c r="Q13" s="644"/>
      <c r="R13" s="645" t="s">
        <v>129</v>
      </c>
      <c r="S13" s="646"/>
      <c r="T13" s="646"/>
      <c r="U13" s="646"/>
      <c r="V13" s="646"/>
      <c r="W13" s="646"/>
      <c r="X13" s="646"/>
      <c r="Y13" s="647"/>
      <c r="Z13" s="648" t="s">
        <v>129</v>
      </c>
      <c r="AA13" s="648"/>
      <c r="AB13" s="648"/>
      <c r="AC13" s="648"/>
      <c r="AD13" s="649" t="s">
        <v>129</v>
      </c>
      <c r="AE13" s="649"/>
      <c r="AF13" s="649"/>
      <c r="AG13" s="649"/>
      <c r="AH13" s="649"/>
      <c r="AI13" s="649"/>
      <c r="AJ13" s="649"/>
      <c r="AK13" s="649"/>
      <c r="AL13" s="650" t="s">
        <v>129</v>
      </c>
      <c r="AM13" s="651"/>
      <c r="AN13" s="651"/>
      <c r="AO13" s="652"/>
      <c r="AP13" s="642" t="s">
        <v>253</v>
      </c>
      <c r="AQ13" s="643"/>
      <c r="AR13" s="643"/>
      <c r="AS13" s="643"/>
      <c r="AT13" s="643"/>
      <c r="AU13" s="643"/>
      <c r="AV13" s="643"/>
      <c r="AW13" s="643"/>
      <c r="AX13" s="643"/>
      <c r="AY13" s="643"/>
      <c r="AZ13" s="643"/>
      <c r="BA13" s="643"/>
      <c r="BB13" s="643"/>
      <c r="BC13" s="643"/>
      <c r="BD13" s="643"/>
      <c r="BE13" s="643"/>
      <c r="BF13" s="644"/>
      <c r="BG13" s="645">
        <v>2786934</v>
      </c>
      <c r="BH13" s="646"/>
      <c r="BI13" s="646"/>
      <c r="BJ13" s="646"/>
      <c r="BK13" s="646"/>
      <c r="BL13" s="646"/>
      <c r="BM13" s="646"/>
      <c r="BN13" s="647"/>
      <c r="BO13" s="648">
        <v>40.4</v>
      </c>
      <c r="BP13" s="648"/>
      <c r="BQ13" s="648"/>
      <c r="BR13" s="648"/>
      <c r="BS13" s="654" t="s">
        <v>129</v>
      </c>
      <c r="BT13" s="646"/>
      <c r="BU13" s="646"/>
      <c r="BV13" s="646"/>
      <c r="BW13" s="646"/>
      <c r="BX13" s="646"/>
      <c r="BY13" s="646"/>
      <c r="BZ13" s="646"/>
      <c r="CA13" s="646"/>
      <c r="CB13" s="655"/>
      <c r="CD13" s="660" t="s">
        <v>254</v>
      </c>
      <c r="CE13" s="661"/>
      <c r="CF13" s="661"/>
      <c r="CG13" s="661"/>
      <c r="CH13" s="661"/>
      <c r="CI13" s="661"/>
      <c r="CJ13" s="661"/>
      <c r="CK13" s="661"/>
      <c r="CL13" s="661"/>
      <c r="CM13" s="661"/>
      <c r="CN13" s="661"/>
      <c r="CO13" s="661"/>
      <c r="CP13" s="661"/>
      <c r="CQ13" s="662"/>
      <c r="CR13" s="645">
        <v>1802862</v>
      </c>
      <c r="CS13" s="646"/>
      <c r="CT13" s="646"/>
      <c r="CU13" s="646"/>
      <c r="CV13" s="646"/>
      <c r="CW13" s="646"/>
      <c r="CX13" s="646"/>
      <c r="CY13" s="647"/>
      <c r="CZ13" s="648">
        <v>6.9</v>
      </c>
      <c r="DA13" s="648"/>
      <c r="DB13" s="648"/>
      <c r="DC13" s="648"/>
      <c r="DD13" s="654">
        <v>283390</v>
      </c>
      <c r="DE13" s="646"/>
      <c r="DF13" s="646"/>
      <c r="DG13" s="646"/>
      <c r="DH13" s="646"/>
      <c r="DI13" s="646"/>
      <c r="DJ13" s="646"/>
      <c r="DK13" s="646"/>
      <c r="DL13" s="646"/>
      <c r="DM13" s="646"/>
      <c r="DN13" s="646"/>
      <c r="DO13" s="646"/>
      <c r="DP13" s="647"/>
      <c r="DQ13" s="654">
        <v>1321380</v>
      </c>
      <c r="DR13" s="646"/>
      <c r="DS13" s="646"/>
      <c r="DT13" s="646"/>
      <c r="DU13" s="646"/>
      <c r="DV13" s="646"/>
      <c r="DW13" s="646"/>
      <c r="DX13" s="646"/>
      <c r="DY13" s="646"/>
      <c r="DZ13" s="646"/>
      <c r="EA13" s="646"/>
      <c r="EB13" s="646"/>
      <c r="EC13" s="655"/>
    </row>
    <row r="14" spans="2:143" ht="11.25" customHeight="1">
      <c r="B14" s="642" t="s">
        <v>255</v>
      </c>
      <c r="C14" s="643"/>
      <c r="D14" s="643"/>
      <c r="E14" s="643"/>
      <c r="F14" s="643"/>
      <c r="G14" s="643"/>
      <c r="H14" s="643"/>
      <c r="I14" s="643"/>
      <c r="J14" s="643"/>
      <c r="K14" s="643"/>
      <c r="L14" s="643"/>
      <c r="M14" s="643"/>
      <c r="N14" s="643"/>
      <c r="O14" s="643"/>
      <c r="P14" s="643"/>
      <c r="Q14" s="644"/>
      <c r="R14" s="645">
        <v>39402</v>
      </c>
      <c r="S14" s="646"/>
      <c r="T14" s="646"/>
      <c r="U14" s="646"/>
      <c r="V14" s="646"/>
      <c r="W14" s="646"/>
      <c r="X14" s="646"/>
      <c r="Y14" s="647"/>
      <c r="Z14" s="648">
        <v>0.1</v>
      </c>
      <c r="AA14" s="648"/>
      <c r="AB14" s="648"/>
      <c r="AC14" s="648"/>
      <c r="AD14" s="649">
        <v>39402</v>
      </c>
      <c r="AE14" s="649"/>
      <c r="AF14" s="649"/>
      <c r="AG14" s="649"/>
      <c r="AH14" s="649"/>
      <c r="AI14" s="649"/>
      <c r="AJ14" s="649"/>
      <c r="AK14" s="649"/>
      <c r="AL14" s="650">
        <v>0.2</v>
      </c>
      <c r="AM14" s="651"/>
      <c r="AN14" s="651"/>
      <c r="AO14" s="652"/>
      <c r="AP14" s="642" t="s">
        <v>256</v>
      </c>
      <c r="AQ14" s="643"/>
      <c r="AR14" s="643"/>
      <c r="AS14" s="643"/>
      <c r="AT14" s="643"/>
      <c r="AU14" s="643"/>
      <c r="AV14" s="643"/>
      <c r="AW14" s="643"/>
      <c r="AX14" s="643"/>
      <c r="AY14" s="643"/>
      <c r="AZ14" s="643"/>
      <c r="BA14" s="643"/>
      <c r="BB14" s="643"/>
      <c r="BC14" s="643"/>
      <c r="BD14" s="643"/>
      <c r="BE14" s="643"/>
      <c r="BF14" s="644"/>
      <c r="BG14" s="645">
        <v>202741</v>
      </c>
      <c r="BH14" s="646"/>
      <c r="BI14" s="646"/>
      <c r="BJ14" s="646"/>
      <c r="BK14" s="646"/>
      <c r="BL14" s="646"/>
      <c r="BM14" s="646"/>
      <c r="BN14" s="647"/>
      <c r="BO14" s="648">
        <v>2.9</v>
      </c>
      <c r="BP14" s="648"/>
      <c r="BQ14" s="648"/>
      <c r="BR14" s="648"/>
      <c r="BS14" s="654" t="s">
        <v>129</v>
      </c>
      <c r="BT14" s="646"/>
      <c r="BU14" s="646"/>
      <c r="BV14" s="646"/>
      <c r="BW14" s="646"/>
      <c r="BX14" s="646"/>
      <c r="BY14" s="646"/>
      <c r="BZ14" s="646"/>
      <c r="CA14" s="646"/>
      <c r="CB14" s="655"/>
      <c r="CD14" s="660" t="s">
        <v>257</v>
      </c>
      <c r="CE14" s="661"/>
      <c r="CF14" s="661"/>
      <c r="CG14" s="661"/>
      <c r="CH14" s="661"/>
      <c r="CI14" s="661"/>
      <c r="CJ14" s="661"/>
      <c r="CK14" s="661"/>
      <c r="CL14" s="661"/>
      <c r="CM14" s="661"/>
      <c r="CN14" s="661"/>
      <c r="CO14" s="661"/>
      <c r="CP14" s="661"/>
      <c r="CQ14" s="662"/>
      <c r="CR14" s="645">
        <v>1037660</v>
      </c>
      <c r="CS14" s="646"/>
      <c r="CT14" s="646"/>
      <c r="CU14" s="646"/>
      <c r="CV14" s="646"/>
      <c r="CW14" s="646"/>
      <c r="CX14" s="646"/>
      <c r="CY14" s="647"/>
      <c r="CZ14" s="648">
        <v>4</v>
      </c>
      <c r="DA14" s="648"/>
      <c r="DB14" s="648"/>
      <c r="DC14" s="648"/>
      <c r="DD14" s="654">
        <v>71118</v>
      </c>
      <c r="DE14" s="646"/>
      <c r="DF14" s="646"/>
      <c r="DG14" s="646"/>
      <c r="DH14" s="646"/>
      <c r="DI14" s="646"/>
      <c r="DJ14" s="646"/>
      <c r="DK14" s="646"/>
      <c r="DL14" s="646"/>
      <c r="DM14" s="646"/>
      <c r="DN14" s="646"/>
      <c r="DO14" s="646"/>
      <c r="DP14" s="647"/>
      <c r="DQ14" s="654">
        <v>899675</v>
      </c>
      <c r="DR14" s="646"/>
      <c r="DS14" s="646"/>
      <c r="DT14" s="646"/>
      <c r="DU14" s="646"/>
      <c r="DV14" s="646"/>
      <c r="DW14" s="646"/>
      <c r="DX14" s="646"/>
      <c r="DY14" s="646"/>
      <c r="DZ14" s="646"/>
      <c r="EA14" s="646"/>
      <c r="EB14" s="646"/>
      <c r="EC14" s="655"/>
    </row>
    <row r="15" spans="2:143" ht="11.25" customHeight="1">
      <c r="B15" s="642" t="s">
        <v>258</v>
      </c>
      <c r="C15" s="643"/>
      <c r="D15" s="643"/>
      <c r="E15" s="643"/>
      <c r="F15" s="643"/>
      <c r="G15" s="643"/>
      <c r="H15" s="643"/>
      <c r="I15" s="643"/>
      <c r="J15" s="643"/>
      <c r="K15" s="643"/>
      <c r="L15" s="643"/>
      <c r="M15" s="643"/>
      <c r="N15" s="643"/>
      <c r="O15" s="643"/>
      <c r="P15" s="643"/>
      <c r="Q15" s="644"/>
      <c r="R15" s="645" t="s">
        <v>129</v>
      </c>
      <c r="S15" s="646"/>
      <c r="T15" s="646"/>
      <c r="U15" s="646"/>
      <c r="V15" s="646"/>
      <c r="W15" s="646"/>
      <c r="X15" s="646"/>
      <c r="Y15" s="647"/>
      <c r="Z15" s="648" t="s">
        <v>129</v>
      </c>
      <c r="AA15" s="648"/>
      <c r="AB15" s="648"/>
      <c r="AC15" s="648"/>
      <c r="AD15" s="649" t="s">
        <v>129</v>
      </c>
      <c r="AE15" s="649"/>
      <c r="AF15" s="649"/>
      <c r="AG15" s="649"/>
      <c r="AH15" s="649"/>
      <c r="AI15" s="649"/>
      <c r="AJ15" s="649"/>
      <c r="AK15" s="649"/>
      <c r="AL15" s="650" t="s">
        <v>129</v>
      </c>
      <c r="AM15" s="651"/>
      <c r="AN15" s="651"/>
      <c r="AO15" s="652"/>
      <c r="AP15" s="642" t="s">
        <v>259</v>
      </c>
      <c r="AQ15" s="643"/>
      <c r="AR15" s="643"/>
      <c r="AS15" s="643"/>
      <c r="AT15" s="643"/>
      <c r="AU15" s="643"/>
      <c r="AV15" s="643"/>
      <c r="AW15" s="643"/>
      <c r="AX15" s="643"/>
      <c r="AY15" s="643"/>
      <c r="AZ15" s="643"/>
      <c r="BA15" s="643"/>
      <c r="BB15" s="643"/>
      <c r="BC15" s="643"/>
      <c r="BD15" s="643"/>
      <c r="BE15" s="643"/>
      <c r="BF15" s="644"/>
      <c r="BG15" s="645">
        <v>374644</v>
      </c>
      <c r="BH15" s="646"/>
      <c r="BI15" s="646"/>
      <c r="BJ15" s="646"/>
      <c r="BK15" s="646"/>
      <c r="BL15" s="646"/>
      <c r="BM15" s="646"/>
      <c r="BN15" s="647"/>
      <c r="BO15" s="648">
        <v>5.4</v>
      </c>
      <c r="BP15" s="648"/>
      <c r="BQ15" s="648"/>
      <c r="BR15" s="648"/>
      <c r="BS15" s="654" t="s">
        <v>129</v>
      </c>
      <c r="BT15" s="646"/>
      <c r="BU15" s="646"/>
      <c r="BV15" s="646"/>
      <c r="BW15" s="646"/>
      <c r="BX15" s="646"/>
      <c r="BY15" s="646"/>
      <c r="BZ15" s="646"/>
      <c r="CA15" s="646"/>
      <c r="CB15" s="655"/>
      <c r="CD15" s="660" t="s">
        <v>260</v>
      </c>
      <c r="CE15" s="661"/>
      <c r="CF15" s="661"/>
      <c r="CG15" s="661"/>
      <c r="CH15" s="661"/>
      <c r="CI15" s="661"/>
      <c r="CJ15" s="661"/>
      <c r="CK15" s="661"/>
      <c r="CL15" s="661"/>
      <c r="CM15" s="661"/>
      <c r="CN15" s="661"/>
      <c r="CO15" s="661"/>
      <c r="CP15" s="661"/>
      <c r="CQ15" s="662"/>
      <c r="CR15" s="645">
        <v>2904714</v>
      </c>
      <c r="CS15" s="646"/>
      <c r="CT15" s="646"/>
      <c r="CU15" s="646"/>
      <c r="CV15" s="646"/>
      <c r="CW15" s="646"/>
      <c r="CX15" s="646"/>
      <c r="CY15" s="647"/>
      <c r="CZ15" s="648">
        <v>11.2</v>
      </c>
      <c r="DA15" s="648"/>
      <c r="DB15" s="648"/>
      <c r="DC15" s="648"/>
      <c r="DD15" s="654">
        <v>1015988</v>
      </c>
      <c r="DE15" s="646"/>
      <c r="DF15" s="646"/>
      <c r="DG15" s="646"/>
      <c r="DH15" s="646"/>
      <c r="DI15" s="646"/>
      <c r="DJ15" s="646"/>
      <c r="DK15" s="646"/>
      <c r="DL15" s="646"/>
      <c r="DM15" s="646"/>
      <c r="DN15" s="646"/>
      <c r="DO15" s="646"/>
      <c r="DP15" s="647"/>
      <c r="DQ15" s="654">
        <v>1428619</v>
      </c>
      <c r="DR15" s="646"/>
      <c r="DS15" s="646"/>
      <c r="DT15" s="646"/>
      <c r="DU15" s="646"/>
      <c r="DV15" s="646"/>
      <c r="DW15" s="646"/>
      <c r="DX15" s="646"/>
      <c r="DY15" s="646"/>
      <c r="DZ15" s="646"/>
      <c r="EA15" s="646"/>
      <c r="EB15" s="646"/>
      <c r="EC15" s="655"/>
    </row>
    <row r="16" spans="2:143" ht="11.25" customHeight="1">
      <c r="B16" s="642" t="s">
        <v>261</v>
      </c>
      <c r="C16" s="643"/>
      <c r="D16" s="643"/>
      <c r="E16" s="643"/>
      <c r="F16" s="643"/>
      <c r="G16" s="643"/>
      <c r="H16" s="643"/>
      <c r="I16" s="643"/>
      <c r="J16" s="643"/>
      <c r="K16" s="643"/>
      <c r="L16" s="643"/>
      <c r="M16" s="643"/>
      <c r="N16" s="643"/>
      <c r="O16" s="643"/>
      <c r="P16" s="643"/>
      <c r="Q16" s="644"/>
      <c r="R16" s="645">
        <v>10834</v>
      </c>
      <c r="S16" s="646"/>
      <c r="T16" s="646"/>
      <c r="U16" s="646"/>
      <c r="V16" s="646"/>
      <c r="W16" s="646"/>
      <c r="X16" s="646"/>
      <c r="Y16" s="647"/>
      <c r="Z16" s="648">
        <v>0</v>
      </c>
      <c r="AA16" s="648"/>
      <c r="AB16" s="648"/>
      <c r="AC16" s="648"/>
      <c r="AD16" s="649">
        <v>10834</v>
      </c>
      <c r="AE16" s="649"/>
      <c r="AF16" s="649"/>
      <c r="AG16" s="649"/>
      <c r="AH16" s="649"/>
      <c r="AI16" s="649"/>
      <c r="AJ16" s="649"/>
      <c r="AK16" s="649"/>
      <c r="AL16" s="650">
        <v>0.1</v>
      </c>
      <c r="AM16" s="651"/>
      <c r="AN16" s="651"/>
      <c r="AO16" s="652"/>
      <c r="AP16" s="642" t="s">
        <v>262</v>
      </c>
      <c r="AQ16" s="643"/>
      <c r="AR16" s="643"/>
      <c r="AS16" s="643"/>
      <c r="AT16" s="643"/>
      <c r="AU16" s="643"/>
      <c r="AV16" s="643"/>
      <c r="AW16" s="643"/>
      <c r="AX16" s="643"/>
      <c r="AY16" s="643"/>
      <c r="AZ16" s="643"/>
      <c r="BA16" s="643"/>
      <c r="BB16" s="643"/>
      <c r="BC16" s="643"/>
      <c r="BD16" s="643"/>
      <c r="BE16" s="643"/>
      <c r="BF16" s="644"/>
      <c r="BG16" s="645" t="s">
        <v>138</v>
      </c>
      <c r="BH16" s="646"/>
      <c r="BI16" s="646"/>
      <c r="BJ16" s="646"/>
      <c r="BK16" s="646"/>
      <c r="BL16" s="646"/>
      <c r="BM16" s="646"/>
      <c r="BN16" s="647"/>
      <c r="BO16" s="648" t="s">
        <v>129</v>
      </c>
      <c r="BP16" s="648"/>
      <c r="BQ16" s="648"/>
      <c r="BR16" s="648"/>
      <c r="BS16" s="654" t="s">
        <v>129</v>
      </c>
      <c r="BT16" s="646"/>
      <c r="BU16" s="646"/>
      <c r="BV16" s="646"/>
      <c r="BW16" s="646"/>
      <c r="BX16" s="646"/>
      <c r="BY16" s="646"/>
      <c r="BZ16" s="646"/>
      <c r="CA16" s="646"/>
      <c r="CB16" s="655"/>
      <c r="CD16" s="660" t="s">
        <v>263</v>
      </c>
      <c r="CE16" s="661"/>
      <c r="CF16" s="661"/>
      <c r="CG16" s="661"/>
      <c r="CH16" s="661"/>
      <c r="CI16" s="661"/>
      <c r="CJ16" s="661"/>
      <c r="CK16" s="661"/>
      <c r="CL16" s="661"/>
      <c r="CM16" s="661"/>
      <c r="CN16" s="661"/>
      <c r="CO16" s="661"/>
      <c r="CP16" s="661"/>
      <c r="CQ16" s="662"/>
      <c r="CR16" s="645">
        <v>151790</v>
      </c>
      <c r="CS16" s="646"/>
      <c r="CT16" s="646"/>
      <c r="CU16" s="646"/>
      <c r="CV16" s="646"/>
      <c r="CW16" s="646"/>
      <c r="CX16" s="646"/>
      <c r="CY16" s="647"/>
      <c r="CZ16" s="648">
        <v>0.6</v>
      </c>
      <c r="DA16" s="648"/>
      <c r="DB16" s="648"/>
      <c r="DC16" s="648"/>
      <c r="DD16" s="654" t="s">
        <v>129</v>
      </c>
      <c r="DE16" s="646"/>
      <c r="DF16" s="646"/>
      <c r="DG16" s="646"/>
      <c r="DH16" s="646"/>
      <c r="DI16" s="646"/>
      <c r="DJ16" s="646"/>
      <c r="DK16" s="646"/>
      <c r="DL16" s="646"/>
      <c r="DM16" s="646"/>
      <c r="DN16" s="646"/>
      <c r="DO16" s="646"/>
      <c r="DP16" s="647"/>
      <c r="DQ16" s="654">
        <v>3689</v>
      </c>
      <c r="DR16" s="646"/>
      <c r="DS16" s="646"/>
      <c r="DT16" s="646"/>
      <c r="DU16" s="646"/>
      <c r="DV16" s="646"/>
      <c r="DW16" s="646"/>
      <c r="DX16" s="646"/>
      <c r="DY16" s="646"/>
      <c r="DZ16" s="646"/>
      <c r="EA16" s="646"/>
      <c r="EB16" s="646"/>
      <c r="EC16" s="655"/>
    </row>
    <row r="17" spans="2:133" ht="11.25" customHeight="1">
      <c r="B17" s="642" t="s">
        <v>264</v>
      </c>
      <c r="C17" s="643"/>
      <c r="D17" s="643"/>
      <c r="E17" s="643"/>
      <c r="F17" s="643"/>
      <c r="G17" s="643"/>
      <c r="H17" s="643"/>
      <c r="I17" s="643"/>
      <c r="J17" s="643"/>
      <c r="K17" s="643"/>
      <c r="L17" s="643"/>
      <c r="M17" s="643"/>
      <c r="N17" s="643"/>
      <c r="O17" s="643"/>
      <c r="P17" s="643"/>
      <c r="Q17" s="644"/>
      <c r="R17" s="645">
        <v>170930</v>
      </c>
      <c r="S17" s="646"/>
      <c r="T17" s="646"/>
      <c r="U17" s="646"/>
      <c r="V17" s="646"/>
      <c r="W17" s="646"/>
      <c r="X17" s="646"/>
      <c r="Y17" s="647"/>
      <c r="Z17" s="648">
        <v>0.6</v>
      </c>
      <c r="AA17" s="648"/>
      <c r="AB17" s="648"/>
      <c r="AC17" s="648"/>
      <c r="AD17" s="649">
        <v>170930</v>
      </c>
      <c r="AE17" s="649"/>
      <c r="AF17" s="649"/>
      <c r="AG17" s="649"/>
      <c r="AH17" s="649"/>
      <c r="AI17" s="649"/>
      <c r="AJ17" s="649"/>
      <c r="AK17" s="649"/>
      <c r="AL17" s="650">
        <v>1.1000000000000001</v>
      </c>
      <c r="AM17" s="651"/>
      <c r="AN17" s="651"/>
      <c r="AO17" s="652"/>
      <c r="AP17" s="642" t="s">
        <v>265</v>
      </c>
      <c r="AQ17" s="643"/>
      <c r="AR17" s="643"/>
      <c r="AS17" s="643"/>
      <c r="AT17" s="643"/>
      <c r="AU17" s="643"/>
      <c r="AV17" s="643"/>
      <c r="AW17" s="643"/>
      <c r="AX17" s="643"/>
      <c r="AY17" s="643"/>
      <c r="AZ17" s="643"/>
      <c r="BA17" s="643"/>
      <c r="BB17" s="643"/>
      <c r="BC17" s="643"/>
      <c r="BD17" s="643"/>
      <c r="BE17" s="643"/>
      <c r="BF17" s="644"/>
      <c r="BG17" s="645">
        <v>39996</v>
      </c>
      <c r="BH17" s="646"/>
      <c r="BI17" s="646"/>
      <c r="BJ17" s="646"/>
      <c r="BK17" s="646"/>
      <c r="BL17" s="646"/>
      <c r="BM17" s="646"/>
      <c r="BN17" s="647"/>
      <c r="BO17" s="648">
        <v>0.6</v>
      </c>
      <c r="BP17" s="648"/>
      <c r="BQ17" s="648"/>
      <c r="BR17" s="648"/>
      <c r="BS17" s="654" t="s">
        <v>138</v>
      </c>
      <c r="BT17" s="646"/>
      <c r="BU17" s="646"/>
      <c r="BV17" s="646"/>
      <c r="BW17" s="646"/>
      <c r="BX17" s="646"/>
      <c r="BY17" s="646"/>
      <c r="BZ17" s="646"/>
      <c r="CA17" s="646"/>
      <c r="CB17" s="655"/>
      <c r="CD17" s="660" t="s">
        <v>266</v>
      </c>
      <c r="CE17" s="661"/>
      <c r="CF17" s="661"/>
      <c r="CG17" s="661"/>
      <c r="CH17" s="661"/>
      <c r="CI17" s="661"/>
      <c r="CJ17" s="661"/>
      <c r="CK17" s="661"/>
      <c r="CL17" s="661"/>
      <c r="CM17" s="661"/>
      <c r="CN17" s="661"/>
      <c r="CO17" s="661"/>
      <c r="CP17" s="661"/>
      <c r="CQ17" s="662"/>
      <c r="CR17" s="645">
        <v>3759337</v>
      </c>
      <c r="CS17" s="646"/>
      <c r="CT17" s="646"/>
      <c r="CU17" s="646"/>
      <c r="CV17" s="646"/>
      <c r="CW17" s="646"/>
      <c r="CX17" s="646"/>
      <c r="CY17" s="647"/>
      <c r="CZ17" s="648">
        <v>14.5</v>
      </c>
      <c r="DA17" s="648"/>
      <c r="DB17" s="648"/>
      <c r="DC17" s="648"/>
      <c r="DD17" s="654" t="s">
        <v>129</v>
      </c>
      <c r="DE17" s="646"/>
      <c r="DF17" s="646"/>
      <c r="DG17" s="646"/>
      <c r="DH17" s="646"/>
      <c r="DI17" s="646"/>
      <c r="DJ17" s="646"/>
      <c r="DK17" s="646"/>
      <c r="DL17" s="646"/>
      <c r="DM17" s="646"/>
      <c r="DN17" s="646"/>
      <c r="DO17" s="646"/>
      <c r="DP17" s="647"/>
      <c r="DQ17" s="654">
        <v>3758693</v>
      </c>
      <c r="DR17" s="646"/>
      <c r="DS17" s="646"/>
      <c r="DT17" s="646"/>
      <c r="DU17" s="646"/>
      <c r="DV17" s="646"/>
      <c r="DW17" s="646"/>
      <c r="DX17" s="646"/>
      <c r="DY17" s="646"/>
      <c r="DZ17" s="646"/>
      <c r="EA17" s="646"/>
      <c r="EB17" s="646"/>
      <c r="EC17" s="655"/>
    </row>
    <row r="18" spans="2:133" ht="11.25" customHeight="1">
      <c r="B18" s="642" t="s">
        <v>267</v>
      </c>
      <c r="C18" s="643"/>
      <c r="D18" s="643"/>
      <c r="E18" s="643"/>
      <c r="F18" s="643"/>
      <c r="G18" s="643"/>
      <c r="H18" s="643"/>
      <c r="I18" s="643"/>
      <c r="J18" s="643"/>
      <c r="K18" s="643"/>
      <c r="L18" s="643"/>
      <c r="M18" s="643"/>
      <c r="N18" s="643"/>
      <c r="O18" s="643"/>
      <c r="P18" s="643"/>
      <c r="Q18" s="644"/>
      <c r="R18" s="645">
        <v>43804</v>
      </c>
      <c r="S18" s="646"/>
      <c r="T18" s="646"/>
      <c r="U18" s="646"/>
      <c r="V18" s="646"/>
      <c r="W18" s="646"/>
      <c r="X18" s="646"/>
      <c r="Y18" s="647"/>
      <c r="Z18" s="648">
        <v>0.2</v>
      </c>
      <c r="AA18" s="648"/>
      <c r="AB18" s="648"/>
      <c r="AC18" s="648"/>
      <c r="AD18" s="649">
        <v>43804</v>
      </c>
      <c r="AE18" s="649"/>
      <c r="AF18" s="649"/>
      <c r="AG18" s="649"/>
      <c r="AH18" s="649"/>
      <c r="AI18" s="649"/>
      <c r="AJ18" s="649"/>
      <c r="AK18" s="649"/>
      <c r="AL18" s="650">
        <v>0.3</v>
      </c>
      <c r="AM18" s="651"/>
      <c r="AN18" s="651"/>
      <c r="AO18" s="652"/>
      <c r="AP18" s="642" t="s">
        <v>268</v>
      </c>
      <c r="AQ18" s="643"/>
      <c r="AR18" s="643"/>
      <c r="AS18" s="643"/>
      <c r="AT18" s="643"/>
      <c r="AU18" s="643"/>
      <c r="AV18" s="643"/>
      <c r="AW18" s="643"/>
      <c r="AX18" s="643"/>
      <c r="AY18" s="643"/>
      <c r="AZ18" s="643"/>
      <c r="BA18" s="643"/>
      <c r="BB18" s="643"/>
      <c r="BC18" s="643"/>
      <c r="BD18" s="643"/>
      <c r="BE18" s="643"/>
      <c r="BF18" s="644"/>
      <c r="BG18" s="645" t="s">
        <v>129</v>
      </c>
      <c r="BH18" s="646"/>
      <c r="BI18" s="646"/>
      <c r="BJ18" s="646"/>
      <c r="BK18" s="646"/>
      <c r="BL18" s="646"/>
      <c r="BM18" s="646"/>
      <c r="BN18" s="647"/>
      <c r="BO18" s="648" t="s">
        <v>129</v>
      </c>
      <c r="BP18" s="648"/>
      <c r="BQ18" s="648"/>
      <c r="BR18" s="648"/>
      <c r="BS18" s="654" t="s">
        <v>129</v>
      </c>
      <c r="BT18" s="646"/>
      <c r="BU18" s="646"/>
      <c r="BV18" s="646"/>
      <c r="BW18" s="646"/>
      <c r="BX18" s="646"/>
      <c r="BY18" s="646"/>
      <c r="BZ18" s="646"/>
      <c r="CA18" s="646"/>
      <c r="CB18" s="655"/>
      <c r="CD18" s="660" t="s">
        <v>269</v>
      </c>
      <c r="CE18" s="661"/>
      <c r="CF18" s="661"/>
      <c r="CG18" s="661"/>
      <c r="CH18" s="661"/>
      <c r="CI18" s="661"/>
      <c r="CJ18" s="661"/>
      <c r="CK18" s="661"/>
      <c r="CL18" s="661"/>
      <c r="CM18" s="661"/>
      <c r="CN18" s="661"/>
      <c r="CO18" s="661"/>
      <c r="CP18" s="661"/>
      <c r="CQ18" s="662"/>
      <c r="CR18" s="645" t="s">
        <v>129</v>
      </c>
      <c r="CS18" s="646"/>
      <c r="CT18" s="646"/>
      <c r="CU18" s="646"/>
      <c r="CV18" s="646"/>
      <c r="CW18" s="646"/>
      <c r="CX18" s="646"/>
      <c r="CY18" s="647"/>
      <c r="CZ18" s="648" t="s">
        <v>138</v>
      </c>
      <c r="DA18" s="648"/>
      <c r="DB18" s="648"/>
      <c r="DC18" s="648"/>
      <c r="DD18" s="654" t="s">
        <v>129</v>
      </c>
      <c r="DE18" s="646"/>
      <c r="DF18" s="646"/>
      <c r="DG18" s="646"/>
      <c r="DH18" s="646"/>
      <c r="DI18" s="646"/>
      <c r="DJ18" s="646"/>
      <c r="DK18" s="646"/>
      <c r="DL18" s="646"/>
      <c r="DM18" s="646"/>
      <c r="DN18" s="646"/>
      <c r="DO18" s="646"/>
      <c r="DP18" s="647"/>
      <c r="DQ18" s="654" t="s">
        <v>138</v>
      </c>
      <c r="DR18" s="646"/>
      <c r="DS18" s="646"/>
      <c r="DT18" s="646"/>
      <c r="DU18" s="646"/>
      <c r="DV18" s="646"/>
      <c r="DW18" s="646"/>
      <c r="DX18" s="646"/>
      <c r="DY18" s="646"/>
      <c r="DZ18" s="646"/>
      <c r="EA18" s="646"/>
      <c r="EB18" s="646"/>
      <c r="EC18" s="655"/>
    </row>
    <row r="19" spans="2:133" ht="11.25" customHeight="1">
      <c r="B19" s="642" t="s">
        <v>270</v>
      </c>
      <c r="C19" s="643"/>
      <c r="D19" s="643"/>
      <c r="E19" s="643"/>
      <c r="F19" s="643"/>
      <c r="G19" s="643"/>
      <c r="H19" s="643"/>
      <c r="I19" s="643"/>
      <c r="J19" s="643"/>
      <c r="K19" s="643"/>
      <c r="L19" s="643"/>
      <c r="M19" s="643"/>
      <c r="N19" s="643"/>
      <c r="O19" s="643"/>
      <c r="P19" s="643"/>
      <c r="Q19" s="644"/>
      <c r="R19" s="645">
        <v>5009</v>
      </c>
      <c r="S19" s="646"/>
      <c r="T19" s="646"/>
      <c r="U19" s="646"/>
      <c r="V19" s="646"/>
      <c r="W19" s="646"/>
      <c r="X19" s="646"/>
      <c r="Y19" s="647"/>
      <c r="Z19" s="648">
        <v>0</v>
      </c>
      <c r="AA19" s="648"/>
      <c r="AB19" s="648"/>
      <c r="AC19" s="648"/>
      <c r="AD19" s="649">
        <v>5009</v>
      </c>
      <c r="AE19" s="649"/>
      <c r="AF19" s="649"/>
      <c r="AG19" s="649"/>
      <c r="AH19" s="649"/>
      <c r="AI19" s="649"/>
      <c r="AJ19" s="649"/>
      <c r="AK19" s="649"/>
      <c r="AL19" s="650">
        <v>0</v>
      </c>
      <c r="AM19" s="651"/>
      <c r="AN19" s="651"/>
      <c r="AO19" s="652"/>
      <c r="AP19" s="642" t="s">
        <v>271</v>
      </c>
      <c r="AQ19" s="643"/>
      <c r="AR19" s="643"/>
      <c r="AS19" s="643"/>
      <c r="AT19" s="643"/>
      <c r="AU19" s="643"/>
      <c r="AV19" s="643"/>
      <c r="AW19" s="643"/>
      <c r="AX19" s="643"/>
      <c r="AY19" s="643"/>
      <c r="AZ19" s="643"/>
      <c r="BA19" s="643"/>
      <c r="BB19" s="643"/>
      <c r="BC19" s="643"/>
      <c r="BD19" s="643"/>
      <c r="BE19" s="643"/>
      <c r="BF19" s="644"/>
      <c r="BG19" s="645">
        <v>383335</v>
      </c>
      <c r="BH19" s="646"/>
      <c r="BI19" s="646"/>
      <c r="BJ19" s="646"/>
      <c r="BK19" s="646"/>
      <c r="BL19" s="646"/>
      <c r="BM19" s="646"/>
      <c r="BN19" s="647"/>
      <c r="BO19" s="648">
        <v>5.6</v>
      </c>
      <c r="BP19" s="648"/>
      <c r="BQ19" s="648"/>
      <c r="BR19" s="648"/>
      <c r="BS19" s="654" t="s">
        <v>138</v>
      </c>
      <c r="BT19" s="646"/>
      <c r="BU19" s="646"/>
      <c r="BV19" s="646"/>
      <c r="BW19" s="646"/>
      <c r="BX19" s="646"/>
      <c r="BY19" s="646"/>
      <c r="BZ19" s="646"/>
      <c r="CA19" s="646"/>
      <c r="CB19" s="655"/>
      <c r="CD19" s="660" t="s">
        <v>272</v>
      </c>
      <c r="CE19" s="661"/>
      <c r="CF19" s="661"/>
      <c r="CG19" s="661"/>
      <c r="CH19" s="661"/>
      <c r="CI19" s="661"/>
      <c r="CJ19" s="661"/>
      <c r="CK19" s="661"/>
      <c r="CL19" s="661"/>
      <c r="CM19" s="661"/>
      <c r="CN19" s="661"/>
      <c r="CO19" s="661"/>
      <c r="CP19" s="661"/>
      <c r="CQ19" s="662"/>
      <c r="CR19" s="645" t="s">
        <v>129</v>
      </c>
      <c r="CS19" s="646"/>
      <c r="CT19" s="646"/>
      <c r="CU19" s="646"/>
      <c r="CV19" s="646"/>
      <c r="CW19" s="646"/>
      <c r="CX19" s="646"/>
      <c r="CY19" s="647"/>
      <c r="CZ19" s="648" t="s">
        <v>138</v>
      </c>
      <c r="DA19" s="648"/>
      <c r="DB19" s="648"/>
      <c r="DC19" s="648"/>
      <c r="DD19" s="654" t="s">
        <v>138</v>
      </c>
      <c r="DE19" s="646"/>
      <c r="DF19" s="646"/>
      <c r="DG19" s="646"/>
      <c r="DH19" s="646"/>
      <c r="DI19" s="646"/>
      <c r="DJ19" s="646"/>
      <c r="DK19" s="646"/>
      <c r="DL19" s="646"/>
      <c r="DM19" s="646"/>
      <c r="DN19" s="646"/>
      <c r="DO19" s="646"/>
      <c r="DP19" s="647"/>
      <c r="DQ19" s="654" t="s">
        <v>129</v>
      </c>
      <c r="DR19" s="646"/>
      <c r="DS19" s="646"/>
      <c r="DT19" s="646"/>
      <c r="DU19" s="646"/>
      <c r="DV19" s="646"/>
      <c r="DW19" s="646"/>
      <c r="DX19" s="646"/>
      <c r="DY19" s="646"/>
      <c r="DZ19" s="646"/>
      <c r="EA19" s="646"/>
      <c r="EB19" s="646"/>
      <c r="EC19" s="655"/>
    </row>
    <row r="20" spans="2:133" ht="11.25" customHeight="1">
      <c r="B20" s="642" t="s">
        <v>273</v>
      </c>
      <c r="C20" s="643"/>
      <c r="D20" s="643"/>
      <c r="E20" s="643"/>
      <c r="F20" s="643"/>
      <c r="G20" s="643"/>
      <c r="H20" s="643"/>
      <c r="I20" s="643"/>
      <c r="J20" s="643"/>
      <c r="K20" s="643"/>
      <c r="L20" s="643"/>
      <c r="M20" s="643"/>
      <c r="N20" s="643"/>
      <c r="O20" s="643"/>
      <c r="P20" s="643"/>
      <c r="Q20" s="644"/>
      <c r="R20" s="645">
        <v>1641</v>
      </c>
      <c r="S20" s="646"/>
      <c r="T20" s="646"/>
      <c r="U20" s="646"/>
      <c r="V20" s="646"/>
      <c r="W20" s="646"/>
      <c r="X20" s="646"/>
      <c r="Y20" s="647"/>
      <c r="Z20" s="648">
        <v>0</v>
      </c>
      <c r="AA20" s="648"/>
      <c r="AB20" s="648"/>
      <c r="AC20" s="648"/>
      <c r="AD20" s="649">
        <v>1641</v>
      </c>
      <c r="AE20" s="649"/>
      <c r="AF20" s="649"/>
      <c r="AG20" s="649"/>
      <c r="AH20" s="649"/>
      <c r="AI20" s="649"/>
      <c r="AJ20" s="649"/>
      <c r="AK20" s="649"/>
      <c r="AL20" s="650">
        <v>0</v>
      </c>
      <c r="AM20" s="651"/>
      <c r="AN20" s="651"/>
      <c r="AO20" s="652"/>
      <c r="AP20" s="642" t="s">
        <v>274</v>
      </c>
      <c r="AQ20" s="643"/>
      <c r="AR20" s="643"/>
      <c r="AS20" s="643"/>
      <c r="AT20" s="643"/>
      <c r="AU20" s="643"/>
      <c r="AV20" s="643"/>
      <c r="AW20" s="643"/>
      <c r="AX20" s="643"/>
      <c r="AY20" s="643"/>
      <c r="AZ20" s="643"/>
      <c r="BA20" s="643"/>
      <c r="BB20" s="643"/>
      <c r="BC20" s="643"/>
      <c r="BD20" s="643"/>
      <c r="BE20" s="643"/>
      <c r="BF20" s="644"/>
      <c r="BG20" s="645">
        <v>383335</v>
      </c>
      <c r="BH20" s="646"/>
      <c r="BI20" s="646"/>
      <c r="BJ20" s="646"/>
      <c r="BK20" s="646"/>
      <c r="BL20" s="646"/>
      <c r="BM20" s="646"/>
      <c r="BN20" s="647"/>
      <c r="BO20" s="648">
        <v>5.6</v>
      </c>
      <c r="BP20" s="648"/>
      <c r="BQ20" s="648"/>
      <c r="BR20" s="648"/>
      <c r="BS20" s="654" t="s">
        <v>129</v>
      </c>
      <c r="BT20" s="646"/>
      <c r="BU20" s="646"/>
      <c r="BV20" s="646"/>
      <c r="BW20" s="646"/>
      <c r="BX20" s="646"/>
      <c r="BY20" s="646"/>
      <c r="BZ20" s="646"/>
      <c r="CA20" s="646"/>
      <c r="CB20" s="655"/>
      <c r="CD20" s="660" t="s">
        <v>275</v>
      </c>
      <c r="CE20" s="661"/>
      <c r="CF20" s="661"/>
      <c r="CG20" s="661"/>
      <c r="CH20" s="661"/>
      <c r="CI20" s="661"/>
      <c r="CJ20" s="661"/>
      <c r="CK20" s="661"/>
      <c r="CL20" s="661"/>
      <c r="CM20" s="661"/>
      <c r="CN20" s="661"/>
      <c r="CO20" s="661"/>
      <c r="CP20" s="661"/>
      <c r="CQ20" s="662"/>
      <c r="CR20" s="645">
        <v>26008874</v>
      </c>
      <c r="CS20" s="646"/>
      <c r="CT20" s="646"/>
      <c r="CU20" s="646"/>
      <c r="CV20" s="646"/>
      <c r="CW20" s="646"/>
      <c r="CX20" s="646"/>
      <c r="CY20" s="647"/>
      <c r="CZ20" s="648">
        <v>100</v>
      </c>
      <c r="DA20" s="648"/>
      <c r="DB20" s="648"/>
      <c r="DC20" s="648"/>
      <c r="DD20" s="654">
        <v>1626538</v>
      </c>
      <c r="DE20" s="646"/>
      <c r="DF20" s="646"/>
      <c r="DG20" s="646"/>
      <c r="DH20" s="646"/>
      <c r="DI20" s="646"/>
      <c r="DJ20" s="646"/>
      <c r="DK20" s="646"/>
      <c r="DL20" s="646"/>
      <c r="DM20" s="646"/>
      <c r="DN20" s="646"/>
      <c r="DO20" s="646"/>
      <c r="DP20" s="647"/>
      <c r="DQ20" s="654">
        <v>17878113</v>
      </c>
      <c r="DR20" s="646"/>
      <c r="DS20" s="646"/>
      <c r="DT20" s="646"/>
      <c r="DU20" s="646"/>
      <c r="DV20" s="646"/>
      <c r="DW20" s="646"/>
      <c r="DX20" s="646"/>
      <c r="DY20" s="646"/>
      <c r="DZ20" s="646"/>
      <c r="EA20" s="646"/>
      <c r="EB20" s="646"/>
      <c r="EC20" s="655"/>
    </row>
    <row r="21" spans="2:133" ht="11.25" customHeight="1">
      <c r="B21" s="642" t="s">
        <v>276</v>
      </c>
      <c r="C21" s="643"/>
      <c r="D21" s="643"/>
      <c r="E21" s="643"/>
      <c r="F21" s="643"/>
      <c r="G21" s="643"/>
      <c r="H21" s="643"/>
      <c r="I21" s="643"/>
      <c r="J21" s="643"/>
      <c r="K21" s="643"/>
      <c r="L21" s="643"/>
      <c r="M21" s="643"/>
      <c r="N21" s="643"/>
      <c r="O21" s="643"/>
      <c r="P21" s="643"/>
      <c r="Q21" s="644"/>
      <c r="R21" s="645">
        <v>120476</v>
      </c>
      <c r="S21" s="646"/>
      <c r="T21" s="646"/>
      <c r="U21" s="646"/>
      <c r="V21" s="646"/>
      <c r="W21" s="646"/>
      <c r="X21" s="646"/>
      <c r="Y21" s="647"/>
      <c r="Z21" s="648">
        <v>0.5</v>
      </c>
      <c r="AA21" s="648"/>
      <c r="AB21" s="648"/>
      <c r="AC21" s="648"/>
      <c r="AD21" s="649">
        <v>120476</v>
      </c>
      <c r="AE21" s="649"/>
      <c r="AF21" s="649"/>
      <c r="AG21" s="649"/>
      <c r="AH21" s="649"/>
      <c r="AI21" s="649"/>
      <c r="AJ21" s="649"/>
      <c r="AK21" s="649"/>
      <c r="AL21" s="650">
        <v>0.8</v>
      </c>
      <c r="AM21" s="651"/>
      <c r="AN21" s="651"/>
      <c r="AO21" s="652"/>
      <c r="AP21" s="664" t="s">
        <v>277</v>
      </c>
      <c r="AQ21" s="665"/>
      <c r="AR21" s="665"/>
      <c r="AS21" s="665"/>
      <c r="AT21" s="665"/>
      <c r="AU21" s="665"/>
      <c r="AV21" s="665"/>
      <c r="AW21" s="665"/>
      <c r="AX21" s="665"/>
      <c r="AY21" s="665"/>
      <c r="AZ21" s="665"/>
      <c r="BA21" s="665"/>
      <c r="BB21" s="665"/>
      <c r="BC21" s="665"/>
      <c r="BD21" s="665"/>
      <c r="BE21" s="665"/>
      <c r="BF21" s="666"/>
      <c r="BG21" s="645">
        <v>1366</v>
      </c>
      <c r="BH21" s="646"/>
      <c r="BI21" s="646"/>
      <c r="BJ21" s="646"/>
      <c r="BK21" s="646"/>
      <c r="BL21" s="646"/>
      <c r="BM21" s="646"/>
      <c r="BN21" s="647"/>
      <c r="BO21" s="648">
        <v>0</v>
      </c>
      <c r="BP21" s="648"/>
      <c r="BQ21" s="648"/>
      <c r="BR21" s="648"/>
      <c r="BS21" s="654" t="s">
        <v>138</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c r="B22" s="642" t="s">
        <v>278</v>
      </c>
      <c r="C22" s="643"/>
      <c r="D22" s="643"/>
      <c r="E22" s="643"/>
      <c r="F22" s="643"/>
      <c r="G22" s="643"/>
      <c r="H22" s="643"/>
      <c r="I22" s="643"/>
      <c r="J22" s="643"/>
      <c r="K22" s="643"/>
      <c r="L22" s="643"/>
      <c r="M22" s="643"/>
      <c r="N22" s="643"/>
      <c r="O22" s="643"/>
      <c r="P22" s="643"/>
      <c r="Q22" s="644"/>
      <c r="R22" s="645">
        <v>8373838</v>
      </c>
      <c r="S22" s="646"/>
      <c r="T22" s="646"/>
      <c r="U22" s="646"/>
      <c r="V22" s="646"/>
      <c r="W22" s="646"/>
      <c r="X22" s="646"/>
      <c r="Y22" s="647"/>
      <c r="Z22" s="648">
        <v>31.6</v>
      </c>
      <c r="AA22" s="648"/>
      <c r="AB22" s="648"/>
      <c r="AC22" s="648"/>
      <c r="AD22" s="649">
        <v>7481962</v>
      </c>
      <c r="AE22" s="649"/>
      <c r="AF22" s="649"/>
      <c r="AG22" s="649"/>
      <c r="AH22" s="649"/>
      <c r="AI22" s="649"/>
      <c r="AJ22" s="649"/>
      <c r="AK22" s="649"/>
      <c r="AL22" s="650">
        <v>47.4</v>
      </c>
      <c r="AM22" s="651"/>
      <c r="AN22" s="651"/>
      <c r="AO22" s="652"/>
      <c r="AP22" s="664" t="s">
        <v>279</v>
      </c>
      <c r="AQ22" s="665"/>
      <c r="AR22" s="665"/>
      <c r="AS22" s="665"/>
      <c r="AT22" s="665"/>
      <c r="AU22" s="665"/>
      <c r="AV22" s="665"/>
      <c r="AW22" s="665"/>
      <c r="AX22" s="665"/>
      <c r="AY22" s="665"/>
      <c r="AZ22" s="665"/>
      <c r="BA22" s="665"/>
      <c r="BB22" s="665"/>
      <c r="BC22" s="665"/>
      <c r="BD22" s="665"/>
      <c r="BE22" s="665"/>
      <c r="BF22" s="666"/>
      <c r="BG22" s="645" t="s">
        <v>138</v>
      </c>
      <c r="BH22" s="646"/>
      <c r="BI22" s="646"/>
      <c r="BJ22" s="646"/>
      <c r="BK22" s="646"/>
      <c r="BL22" s="646"/>
      <c r="BM22" s="646"/>
      <c r="BN22" s="647"/>
      <c r="BO22" s="648" t="s">
        <v>129</v>
      </c>
      <c r="BP22" s="648"/>
      <c r="BQ22" s="648"/>
      <c r="BR22" s="648"/>
      <c r="BS22" s="654" t="s">
        <v>129</v>
      </c>
      <c r="BT22" s="646"/>
      <c r="BU22" s="646"/>
      <c r="BV22" s="646"/>
      <c r="BW22" s="646"/>
      <c r="BX22" s="646"/>
      <c r="BY22" s="646"/>
      <c r="BZ22" s="646"/>
      <c r="CA22" s="646"/>
      <c r="CB22" s="655"/>
      <c r="CD22" s="627" t="s">
        <v>280</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c r="B23" s="642" t="s">
        <v>281</v>
      </c>
      <c r="C23" s="643"/>
      <c r="D23" s="643"/>
      <c r="E23" s="643"/>
      <c r="F23" s="643"/>
      <c r="G23" s="643"/>
      <c r="H23" s="643"/>
      <c r="I23" s="643"/>
      <c r="J23" s="643"/>
      <c r="K23" s="643"/>
      <c r="L23" s="643"/>
      <c r="M23" s="643"/>
      <c r="N23" s="643"/>
      <c r="O23" s="643"/>
      <c r="P23" s="643"/>
      <c r="Q23" s="644"/>
      <c r="R23" s="645">
        <v>7481962</v>
      </c>
      <c r="S23" s="646"/>
      <c r="T23" s="646"/>
      <c r="U23" s="646"/>
      <c r="V23" s="646"/>
      <c r="W23" s="646"/>
      <c r="X23" s="646"/>
      <c r="Y23" s="647"/>
      <c r="Z23" s="648">
        <v>28.2</v>
      </c>
      <c r="AA23" s="648"/>
      <c r="AB23" s="648"/>
      <c r="AC23" s="648"/>
      <c r="AD23" s="649">
        <v>7481962</v>
      </c>
      <c r="AE23" s="649"/>
      <c r="AF23" s="649"/>
      <c r="AG23" s="649"/>
      <c r="AH23" s="649"/>
      <c r="AI23" s="649"/>
      <c r="AJ23" s="649"/>
      <c r="AK23" s="649"/>
      <c r="AL23" s="650">
        <v>47.4</v>
      </c>
      <c r="AM23" s="651"/>
      <c r="AN23" s="651"/>
      <c r="AO23" s="652"/>
      <c r="AP23" s="664" t="s">
        <v>282</v>
      </c>
      <c r="AQ23" s="665"/>
      <c r="AR23" s="665"/>
      <c r="AS23" s="665"/>
      <c r="AT23" s="665"/>
      <c r="AU23" s="665"/>
      <c r="AV23" s="665"/>
      <c r="AW23" s="665"/>
      <c r="AX23" s="665"/>
      <c r="AY23" s="665"/>
      <c r="AZ23" s="665"/>
      <c r="BA23" s="665"/>
      <c r="BB23" s="665"/>
      <c r="BC23" s="665"/>
      <c r="BD23" s="665"/>
      <c r="BE23" s="665"/>
      <c r="BF23" s="666"/>
      <c r="BG23" s="645">
        <v>381969</v>
      </c>
      <c r="BH23" s="646"/>
      <c r="BI23" s="646"/>
      <c r="BJ23" s="646"/>
      <c r="BK23" s="646"/>
      <c r="BL23" s="646"/>
      <c r="BM23" s="646"/>
      <c r="BN23" s="647"/>
      <c r="BO23" s="648">
        <v>5.5</v>
      </c>
      <c r="BP23" s="648"/>
      <c r="BQ23" s="648"/>
      <c r="BR23" s="648"/>
      <c r="BS23" s="654" t="s">
        <v>129</v>
      </c>
      <c r="BT23" s="646"/>
      <c r="BU23" s="646"/>
      <c r="BV23" s="646"/>
      <c r="BW23" s="646"/>
      <c r="BX23" s="646"/>
      <c r="BY23" s="646"/>
      <c r="BZ23" s="646"/>
      <c r="CA23" s="646"/>
      <c r="CB23" s="655"/>
      <c r="CD23" s="627" t="s">
        <v>222</v>
      </c>
      <c r="CE23" s="628"/>
      <c r="CF23" s="628"/>
      <c r="CG23" s="628"/>
      <c r="CH23" s="628"/>
      <c r="CI23" s="628"/>
      <c r="CJ23" s="628"/>
      <c r="CK23" s="628"/>
      <c r="CL23" s="628"/>
      <c r="CM23" s="628"/>
      <c r="CN23" s="628"/>
      <c r="CO23" s="628"/>
      <c r="CP23" s="628"/>
      <c r="CQ23" s="629"/>
      <c r="CR23" s="627" t="s">
        <v>283</v>
      </c>
      <c r="CS23" s="628"/>
      <c r="CT23" s="628"/>
      <c r="CU23" s="628"/>
      <c r="CV23" s="628"/>
      <c r="CW23" s="628"/>
      <c r="CX23" s="628"/>
      <c r="CY23" s="629"/>
      <c r="CZ23" s="627" t="s">
        <v>284</v>
      </c>
      <c r="DA23" s="628"/>
      <c r="DB23" s="628"/>
      <c r="DC23" s="629"/>
      <c r="DD23" s="627" t="s">
        <v>285</v>
      </c>
      <c r="DE23" s="628"/>
      <c r="DF23" s="628"/>
      <c r="DG23" s="628"/>
      <c r="DH23" s="628"/>
      <c r="DI23" s="628"/>
      <c r="DJ23" s="628"/>
      <c r="DK23" s="629"/>
      <c r="DL23" s="676" t="s">
        <v>286</v>
      </c>
      <c r="DM23" s="677"/>
      <c r="DN23" s="677"/>
      <c r="DO23" s="677"/>
      <c r="DP23" s="677"/>
      <c r="DQ23" s="677"/>
      <c r="DR23" s="677"/>
      <c r="DS23" s="677"/>
      <c r="DT23" s="677"/>
      <c r="DU23" s="677"/>
      <c r="DV23" s="678"/>
      <c r="DW23" s="627" t="s">
        <v>287</v>
      </c>
      <c r="DX23" s="628"/>
      <c r="DY23" s="628"/>
      <c r="DZ23" s="628"/>
      <c r="EA23" s="628"/>
      <c r="EB23" s="628"/>
      <c r="EC23" s="629"/>
    </row>
    <row r="24" spans="2:133" ht="11.25" customHeight="1">
      <c r="B24" s="642" t="s">
        <v>288</v>
      </c>
      <c r="C24" s="643"/>
      <c r="D24" s="643"/>
      <c r="E24" s="643"/>
      <c r="F24" s="643"/>
      <c r="G24" s="643"/>
      <c r="H24" s="643"/>
      <c r="I24" s="643"/>
      <c r="J24" s="643"/>
      <c r="K24" s="643"/>
      <c r="L24" s="643"/>
      <c r="M24" s="643"/>
      <c r="N24" s="643"/>
      <c r="O24" s="643"/>
      <c r="P24" s="643"/>
      <c r="Q24" s="644"/>
      <c r="R24" s="645">
        <v>891876</v>
      </c>
      <c r="S24" s="646"/>
      <c r="T24" s="646"/>
      <c r="U24" s="646"/>
      <c r="V24" s="646"/>
      <c r="W24" s="646"/>
      <c r="X24" s="646"/>
      <c r="Y24" s="647"/>
      <c r="Z24" s="648">
        <v>3.4</v>
      </c>
      <c r="AA24" s="648"/>
      <c r="AB24" s="648"/>
      <c r="AC24" s="648"/>
      <c r="AD24" s="649" t="s">
        <v>138</v>
      </c>
      <c r="AE24" s="649"/>
      <c r="AF24" s="649"/>
      <c r="AG24" s="649"/>
      <c r="AH24" s="649"/>
      <c r="AI24" s="649"/>
      <c r="AJ24" s="649"/>
      <c r="AK24" s="649"/>
      <c r="AL24" s="650" t="s">
        <v>138</v>
      </c>
      <c r="AM24" s="651"/>
      <c r="AN24" s="651"/>
      <c r="AO24" s="652"/>
      <c r="AP24" s="664" t="s">
        <v>289</v>
      </c>
      <c r="AQ24" s="665"/>
      <c r="AR24" s="665"/>
      <c r="AS24" s="665"/>
      <c r="AT24" s="665"/>
      <c r="AU24" s="665"/>
      <c r="AV24" s="665"/>
      <c r="AW24" s="665"/>
      <c r="AX24" s="665"/>
      <c r="AY24" s="665"/>
      <c r="AZ24" s="665"/>
      <c r="BA24" s="665"/>
      <c r="BB24" s="665"/>
      <c r="BC24" s="665"/>
      <c r="BD24" s="665"/>
      <c r="BE24" s="665"/>
      <c r="BF24" s="666"/>
      <c r="BG24" s="645" t="s">
        <v>129</v>
      </c>
      <c r="BH24" s="646"/>
      <c r="BI24" s="646"/>
      <c r="BJ24" s="646"/>
      <c r="BK24" s="646"/>
      <c r="BL24" s="646"/>
      <c r="BM24" s="646"/>
      <c r="BN24" s="647"/>
      <c r="BO24" s="648" t="s">
        <v>129</v>
      </c>
      <c r="BP24" s="648"/>
      <c r="BQ24" s="648"/>
      <c r="BR24" s="648"/>
      <c r="BS24" s="654" t="s">
        <v>138</v>
      </c>
      <c r="BT24" s="646"/>
      <c r="BU24" s="646"/>
      <c r="BV24" s="646"/>
      <c r="BW24" s="646"/>
      <c r="BX24" s="646"/>
      <c r="BY24" s="646"/>
      <c r="BZ24" s="646"/>
      <c r="CA24" s="646"/>
      <c r="CB24" s="655"/>
      <c r="CD24" s="656" t="s">
        <v>290</v>
      </c>
      <c r="CE24" s="657"/>
      <c r="CF24" s="657"/>
      <c r="CG24" s="657"/>
      <c r="CH24" s="657"/>
      <c r="CI24" s="657"/>
      <c r="CJ24" s="657"/>
      <c r="CK24" s="657"/>
      <c r="CL24" s="657"/>
      <c r="CM24" s="657"/>
      <c r="CN24" s="657"/>
      <c r="CO24" s="657"/>
      <c r="CP24" s="657"/>
      <c r="CQ24" s="658"/>
      <c r="CR24" s="634">
        <v>13010358</v>
      </c>
      <c r="CS24" s="635"/>
      <c r="CT24" s="635"/>
      <c r="CU24" s="635"/>
      <c r="CV24" s="635"/>
      <c r="CW24" s="635"/>
      <c r="CX24" s="635"/>
      <c r="CY24" s="636"/>
      <c r="CZ24" s="639">
        <v>50</v>
      </c>
      <c r="DA24" s="640"/>
      <c r="DB24" s="640"/>
      <c r="DC24" s="659"/>
      <c r="DD24" s="683">
        <v>9359575</v>
      </c>
      <c r="DE24" s="635"/>
      <c r="DF24" s="635"/>
      <c r="DG24" s="635"/>
      <c r="DH24" s="635"/>
      <c r="DI24" s="635"/>
      <c r="DJ24" s="635"/>
      <c r="DK24" s="636"/>
      <c r="DL24" s="683">
        <v>9319834</v>
      </c>
      <c r="DM24" s="635"/>
      <c r="DN24" s="635"/>
      <c r="DO24" s="635"/>
      <c r="DP24" s="635"/>
      <c r="DQ24" s="635"/>
      <c r="DR24" s="635"/>
      <c r="DS24" s="635"/>
      <c r="DT24" s="635"/>
      <c r="DU24" s="635"/>
      <c r="DV24" s="636"/>
      <c r="DW24" s="639">
        <v>56.5</v>
      </c>
      <c r="DX24" s="640"/>
      <c r="DY24" s="640"/>
      <c r="DZ24" s="640"/>
      <c r="EA24" s="640"/>
      <c r="EB24" s="640"/>
      <c r="EC24" s="641"/>
    </row>
    <row r="25" spans="2:133" ht="11.25" customHeight="1">
      <c r="B25" s="642" t="s">
        <v>291</v>
      </c>
      <c r="C25" s="643"/>
      <c r="D25" s="643"/>
      <c r="E25" s="643"/>
      <c r="F25" s="643"/>
      <c r="G25" s="643"/>
      <c r="H25" s="643"/>
      <c r="I25" s="643"/>
      <c r="J25" s="643"/>
      <c r="K25" s="643"/>
      <c r="L25" s="643"/>
      <c r="M25" s="643"/>
      <c r="N25" s="643"/>
      <c r="O25" s="643"/>
      <c r="P25" s="643"/>
      <c r="Q25" s="644"/>
      <c r="R25" s="645" t="s">
        <v>129</v>
      </c>
      <c r="S25" s="646"/>
      <c r="T25" s="646"/>
      <c r="U25" s="646"/>
      <c r="V25" s="646"/>
      <c r="W25" s="646"/>
      <c r="X25" s="646"/>
      <c r="Y25" s="647"/>
      <c r="Z25" s="648" t="s">
        <v>138</v>
      </c>
      <c r="AA25" s="648"/>
      <c r="AB25" s="648"/>
      <c r="AC25" s="648"/>
      <c r="AD25" s="649" t="s">
        <v>129</v>
      </c>
      <c r="AE25" s="649"/>
      <c r="AF25" s="649"/>
      <c r="AG25" s="649"/>
      <c r="AH25" s="649"/>
      <c r="AI25" s="649"/>
      <c r="AJ25" s="649"/>
      <c r="AK25" s="649"/>
      <c r="AL25" s="650" t="s">
        <v>129</v>
      </c>
      <c r="AM25" s="651"/>
      <c r="AN25" s="651"/>
      <c r="AO25" s="652"/>
      <c r="AP25" s="664" t="s">
        <v>292</v>
      </c>
      <c r="AQ25" s="665"/>
      <c r="AR25" s="665"/>
      <c r="AS25" s="665"/>
      <c r="AT25" s="665"/>
      <c r="AU25" s="665"/>
      <c r="AV25" s="665"/>
      <c r="AW25" s="665"/>
      <c r="AX25" s="665"/>
      <c r="AY25" s="665"/>
      <c r="AZ25" s="665"/>
      <c r="BA25" s="665"/>
      <c r="BB25" s="665"/>
      <c r="BC25" s="665"/>
      <c r="BD25" s="665"/>
      <c r="BE25" s="665"/>
      <c r="BF25" s="666"/>
      <c r="BG25" s="645" t="s">
        <v>138</v>
      </c>
      <c r="BH25" s="646"/>
      <c r="BI25" s="646"/>
      <c r="BJ25" s="646"/>
      <c r="BK25" s="646"/>
      <c r="BL25" s="646"/>
      <c r="BM25" s="646"/>
      <c r="BN25" s="647"/>
      <c r="BO25" s="648" t="s">
        <v>129</v>
      </c>
      <c r="BP25" s="648"/>
      <c r="BQ25" s="648"/>
      <c r="BR25" s="648"/>
      <c r="BS25" s="654" t="s">
        <v>138</v>
      </c>
      <c r="BT25" s="646"/>
      <c r="BU25" s="646"/>
      <c r="BV25" s="646"/>
      <c r="BW25" s="646"/>
      <c r="BX25" s="646"/>
      <c r="BY25" s="646"/>
      <c r="BZ25" s="646"/>
      <c r="CA25" s="646"/>
      <c r="CB25" s="655"/>
      <c r="CD25" s="660" t="s">
        <v>293</v>
      </c>
      <c r="CE25" s="661"/>
      <c r="CF25" s="661"/>
      <c r="CG25" s="661"/>
      <c r="CH25" s="661"/>
      <c r="CI25" s="661"/>
      <c r="CJ25" s="661"/>
      <c r="CK25" s="661"/>
      <c r="CL25" s="661"/>
      <c r="CM25" s="661"/>
      <c r="CN25" s="661"/>
      <c r="CO25" s="661"/>
      <c r="CP25" s="661"/>
      <c r="CQ25" s="662"/>
      <c r="CR25" s="645">
        <v>3889638</v>
      </c>
      <c r="CS25" s="679"/>
      <c r="CT25" s="679"/>
      <c r="CU25" s="679"/>
      <c r="CV25" s="679"/>
      <c r="CW25" s="679"/>
      <c r="CX25" s="679"/>
      <c r="CY25" s="680"/>
      <c r="CZ25" s="650">
        <v>15</v>
      </c>
      <c r="DA25" s="681"/>
      <c r="DB25" s="681"/>
      <c r="DC25" s="684"/>
      <c r="DD25" s="654">
        <v>3632473</v>
      </c>
      <c r="DE25" s="679"/>
      <c r="DF25" s="679"/>
      <c r="DG25" s="679"/>
      <c r="DH25" s="679"/>
      <c r="DI25" s="679"/>
      <c r="DJ25" s="679"/>
      <c r="DK25" s="680"/>
      <c r="DL25" s="654">
        <v>3593197</v>
      </c>
      <c r="DM25" s="679"/>
      <c r="DN25" s="679"/>
      <c r="DO25" s="679"/>
      <c r="DP25" s="679"/>
      <c r="DQ25" s="679"/>
      <c r="DR25" s="679"/>
      <c r="DS25" s="679"/>
      <c r="DT25" s="679"/>
      <c r="DU25" s="679"/>
      <c r="DV25" s="680"/>
      <c r="DW25" s="650">
        <v>21.8</v>
      </c>
      <c r="DX25" s="681"/>
      <c r="DY25" s="681"/>
      <c r="DZ25" s="681"/>
      <c r="EA25" s="681"/>
      <c r="EB25" s="681"/>
      <c r="EC25" s="682"/>
    </row>
    <row r="26" spans="2:133" ht="11.25" customHeight="1">
      <c r="B26" s="642" t="s">
        <v>294</v>
      </c>
      <c r="C26" s="643"/>
      <c r="D26" s="643"/>
      <c r="E26" s="643"/>
      <c r="F26" s="643"/>
      <c r="G26" s="643"/>
      <c r="H26" s="643"/>
      <c r="I26" s="643"/>
      <c r="J26" s="643"/>
      <c r="K26" s="643"/>
      <c r="L26" s="643"/>
      <c r="M26" s="643"/>
      <c r="N26" s="643"/>
      <c r="O26" s="643"/>
      <c r="P26" s="643"/>
      <c r="Q26" s="644"/>
      <c r="R26" s="645">
        <v>16875144</v>
      </c>
      <c r="S26" s="646"/>
      <c r="T26" s="646"/>
      <c r="U26" s="646"/>
      <c r="V26" s="646"/>
      <c r="W26" s="646"/>
      <c r="X26" s="646"/>
      <c r="Y26" s="647"/>
      <c r="Z26" s="648">
        <v>63.6</v>
      </c>
      <c r="AA26" s="648"/>
      <c r="AB26" s="648"/>
      <c r="AC26" s="648"/>
      <c r="AD26" s="649">
        <v>15561303</v>
      </c>
      <c r="AE26" s="649"/>
      <c r="AF26" s="649"/>
      <c r="AG26" s="649"/>
      <c r="AH26" s="649"/>
      <c r="AI26" s="649"/>
      <c r="AJ26" s="649"/>
      <c r="AK26" s="649"/>
      <c r="AL26" s="650">
        <v>98.6</v>
      </c>
      <c r="AM26" s="651"/>
      <c r="AN26" s="651"/>
      <c r="AO26" s="652"/>
      <c r="AP26" s="664" t="s">
        <v>295</v>
      </c>
      <c r="AQ26" s="685"/>
      <c r="AR26" s="685"/>
      <c r="AS26" s="685"/>
      <c r="AT26" s="685"/>
      <c r="AU26" s="685"/>
      <c r="AV26" s="685"/>
      <c r="AW26" s="685"/>
      <c r="AX26" s="685"/>
      <c r="AY26" s="685"/>
      <c r="AZ26" s="685"/>
      <c r="BA26" s="685"/>
      <c r="BB26" s="685"/>
      <c r="BC26" s="685"/>
      <c r="BD26" s="685"/>
      <c r="BE26" s="685"/>
      <c r="BF26" s="666"/>
      <c r="BG26" s="645" t="s">
        <v>138</v>
      </c>
      <c r="BH26" s="646"/>
      <c r="BI26" s="646"/>
      <c r="BJ26" s="646"/>
      <c r="BK26" s="646"/>
      <c r="BL26" s="646"/>
      <c r="BM26" s="646"/>
      <c r="BN26" s="647"/>
      <c r="BO26" s="648" t="s">
        <v>129</v>
      </c>
      <c r="BP26" s="648"/>
      <c r="BQ26" s="648"/>
      <c r="BR26" s="648"/>
      <c r="BS26" s="654" t="s">
        <v>138</v>
      </c>
      <c r="BT26" s="646"/>
      <c r="BU26" s="646"/>
      <c r="BV26" s="646"/>
      <c r="BW26" s="646"/>
      <c r="BX26" s="646"/>
      <c r="BY26" s="646"/>
      <c r="BZ26" s="646"/>
      <c r="CA26" s="646"/>
      <c r="CB26" s="655"/>
      <c r="CD26" s="660" t="s">
        <v>296</v>
      </c>
      <c r="CE26" s="661"/>
      <c r="CF26" s="661"/>
      <c r="CG26" s="661"/>
      <c r="CH26" s="661"/>
      <c r="CI26" s="661"/>
      <c r="CJ26" s="661"/>
      <c r="CK26" s="661"/>
      <c r="CL26" s="661"/>
      <c r="CM26" s="661"/>
      <c r="CN26" s="661"/>
      <c r="CO26" s="661"/>
      <c r="CP26" s="661"/>
      <c r="CQ26" s="662"/>
      <c r="CR26" s="645">
        <v>2831844</v>
      </c>
      <c r="CS26" s="646"/>
      <c r="CT26" s="646"/>
      <c r="CU26" s="646"/>
      <c r="CV26" s="646"/>
      <c r="CW26" s="646"/>
      <c r="CX26" s="646"/>
      <c r="CY26" s="647"/>
      <c r="CZ26" s="650">
        <v>10.9</v>
      </c>
      <c r="DA26" s="681"/>
      <c r="DB26" s="681"/>
      <c r="DC26" s="684"/>
      <c r="DD26" s="654">
        <v>2615150</v>
      </c>
      <c r="DE26" s="646"/>
      <c r="DF26" s="646"/>
      <c r="DG26" s="646"/>
      <c r="DH26" s="646"/>
      <c r="DI26" s="646"/>
      <c r="DJ26" s="646"/>
      <c r="DK26" s="647"/>
      <c r="DL26" s="654" t="s">
        <v>129</v>
      </c>
      <c r="DM26" s="646"/>
      <c r="DN26" s="646"/>
      <c r="DO26" s="646"/>
      <c r="DP26" s="646"/>
      <c r="DQ26" s="646"/>
      <c r="DR26" s="646"/>
      <c r="DS26" s="646"/>
      <c r="DT26" s="646"/>
      <c r="DU26" s="646"/>
      <c r="DV26" s="647"/>
      <c r="DW26" s="650" t="s">
        <v>138</v>
      </c>
      <c r="DX26" s="681"/>
      <c r="DY26" s="681"/>
      <c r="DZ26" s="681"/>
      <c r="EA26" s="681"/>
      <c r="EB26" s="681"/>
      <c r="EC26" s="682"/>
    </row>
    <row r="27" spans="2:133" ht="11.25" customHeight="1">
      <c r="B27" s="642" t="s">
        <v>297</v>
      </c>
      <c r="C27" s="643"/>
      <c r="D27" s="643"/>
      <c r="E27" s="643"/>
      <c r="F27" s="643"/>
      <c r="G27" s="643"/>
      <c r="H27" s="643"/>
      <c r="I27" s="643"/>
      <c r="J27" s="643"/>
      <c r="K27" s="643"/>
      <c r="L27" s="643"/>
      <c r="M27" s="643"/>
      <c r="N27" s="643"/>
      <c r="O27" s="643"/>
      <c r="P27" s="643"/>
      <c r="Q27" s="644"/>
      <c r="R27" s="645">
        <v>3610</v>
      </c>
      <c r="S27" s="646"/>
      <c r="T27" s="646"/>
      <c r="U27" s="646"/>
      <c r="V27" s="646"/>
      <c r="W27" s="646"/>
      <c r="X27" s="646"/>
      <c r="Y27" s="647"/>
      <c r="Z27" s="648">
        <v>0</v>
      </c>
      <c r="AA27" s="648"/>
      <c r="AB27" s="648"/>
      <c r="AC27" s="648"/>
      <c r="AD27" s="649">
        <v>3610</v>
      </c>
      <c r="AE27" s="649"/>
      <c r="AF27" s="649"/>
      <c r="AG27" s="649"/>
      <c r="AH27" s="649"/>
      <c r="AI27" s="649"/>
      <c r="AJ27" s="649"/>
      <c r="AK27" s="649"/>
      <c r="AL27" s="650">
        <v>0</v>
      </c>
      <c r="AM27" s="651"/>
      <c r="AN27" s="651"/>
      <c r="AO27" s="652"/>
      <c r="AP27" s="642" t="s">
        <v>298</v>
      </c>
      <c r="AQ27" s="643"/>
      <c r="AR27" s="643"/>
      <c r="AS27" s="643"/>
      <c r="AT27" s="643"/>
      <c r="AU27" s="643"/>
      <c r="AV27" s="643"/>
      <c r="AW27" s="643"/>
      <c r="AX27" s="643"/>
      <c r="AY27" s="643"/>
      <c r="AZ27" s="643"/>
      <c r="BA27" s="643"/>
      <c r="BB27" s="643"/>
      <c r="BC27" s="643"/>
      <c r="BD27" s="643"/>
      <c r="BE27" s="643"/>
      <c r="BF27" s="644"/>
      <c r="BG27" s="645">
        <v>6901554</v>
      </c>
      <c r="BH27" s="646"/>
      <c r="BI27" s="646"/>
      <c r="BJ27" s="646"/>
      <c r="BK27" s="646"/>
      <c r="BL27" s="646"/>
      <c r="BM27" s="646"/>
      <c r="BN27" s="647"/>
      <c r="BO27" s="648">
        <v>100</v>
      </c>
      <c r="BP27" s="648"/>
      <c r="BQ27" s="648"/>
      <c r="BR27" s="648"/>
      <c r="BS27" s="654">
        <v>43618</v>
      </c>
      <c r="BT27" s="646"/>
      <c r="BU27" s="646"/>
      <c r="BV27" s="646"/>
      <c r="BW27" s="646"/>
      <c r="BX27" s="646"/>
      <c r="BY27" s="646"/>
      <c r="BZ27" s="646"/>
      <c r="CA27" s="646"/>
      <c r="CB27" s="655"/>
      <c r="CD27" s="660" t="s">
        <v>299</v>
      </c>
      <c r="CE27" s="661"/>
      <c r="CF27" s="661"/>
      <c r="CG27" s="661"/>
      <c r="CH27" s="661"/>
      <c r="CI27" s="661"/>
      <c r="CJ27" s="661"/>
      <c r="CK27" s="661"/>
      <c r="CL27" s="661"/>
      <c r="CM27" s="661"/>
      <c r="CN27" s="661"/>
      <c r="CO27" s="661"/>
      <c r="CP27" s="661"/>
      <c r="CQ27" s="662"/>
      <c r="CR27" s="645">
        <v>5361383</v>
      </c>
      <c r="CS27" s="679"/>
      <c r="CT27" s="679"/>
      <c r="CU27" s="679"/>
      <c r="CV27" s="679"/>
      <c r="CW27" s="679"/>
      <c r="CX27" s="679"/>
      <c r="CY27" s="680"/>
      <c r="CZ27" s="650">
        <v>20.6</v>
      </c>
      <c r="DA27" s="681"/>
      <c r="DB27" s="681"/>
      <c r="DC27" s="684"/>
      <c r="DD27" s="654">
        <v>1968409</v>
      </c>
      <c r="DE27" s="679"/>
      <c r="DF27" s="679"/>
      <c r="DG27" s="679"/>
      <c r="DH27" s="679"/>
      <c r="DI27" s="679"/>
      <c r="DJ27" s="679"/>
      <c r="DK27" s="680"/>
      <c r="DL27" s="654">
        <v>1967944</v>
      </c>
      <c r="DM27" s="679"/>
      <c r="DN27" s="679"/>
      <c r="DO27" s="679"/>
      <c r="DP27" s="679"/>
      <c r="DQ27" s="679"/>
      <c r="DR27" s="679"/>
      <c r="DS27" s="679"/>
      <c r="DT27" s="679"/>
      <c r="DU27" s="679"/>
      <c r="DV27" s="680"/>
      <c r="DW27" s="650">
        <v>11.9</v>
      </c>
      <c r="DX27" s="681"/>
      <c r="DY27" s="681"/>
      <c r="DZ27" s="681"/>
      <c r="EA27" s="681"/>
      <c r="EB27" s="681"/>
      <c r="EC27" s="682"/>
    </row>
    <row r="28" spans="2:133" ht="11.25" customHeight="1">
      <c r="B28" s="642" t="s">
        <v>300</v>
      </c>
      <c r="C28" s="643"/>
      <c r="D28" s="643"/>
      <c r="E28" s="643"/>
      <c r="F28" s="643"/>
      <c r="G28" s="643"/>
      <c r="H28" s="643"/>
      <c r="I28" s="643"/>
      <c r="J28" s="643"/>
      <c r="K28" s="643"/>
      <c r="L28" s="643"/>
      <c r="M28" s="643"/>
      <c r="N28" s="643"/>
      <c r="O28" s="643"/>
      <c r="P28" s="643"/>
      <c r="Q28" s="644"/>
      <c r="R28" s="645">
        <v>144775</v>
      </c>
      <c r="S28" s="646"/>
      <c r="T28" s="646"/>
      <c r="U28" s="646"/>
      <c r="V28" s="646"/>
      <c r="W28" s="646"/>
      <c r="X28" s="646"/>
      <c r="Y28" s="647"/>
      <c r="Z28" s="648">
        <v>0.5</v>
      </c>
      <c r="AA28" s="648"/>
      <c r="AB28" s="648"/>
      <c r="AC28" s="648"/>
      <c r="AD28" s="649">
        <v>3831</v>
      </c>
      <c r="AE28" s="649"/>
      <c r="AF28" s="649"/>
      <c r="AG28" s="649"/>
      <c r="AH28" s="649"/>
      <c r="AI28" s="649"/>
      <c r="AJ28" s="649"/>
      <c r="AK28" s="649"/>
      <c r="AL28" s="650">
        <v>0</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301</v>
      </c>
      <c r="CE28" s="661"/>
      <c r="CF28" s="661"/>
      <c r="CG28" s="661"/>
      <c r="CH28" s="661"/>
      <c r="CI28" s="661"/>
      <c r="CJ28" s="661"/>
      <c r="CK28" s="661"/>
      <c r="CL28" s="661"/>
      <c r="CM28" s="661"/>
      <c r="CN28" s="661"/>
      <c r="CO28" s="661"/>
      <c r="CP28" s="661"/>
      <c r="CQ28" s="662"/>
      <c r="CR28" s="645">
        <v>3759337</v>
      </c>
      <c r="CS28" s="646"/>
      <c r="CT28" s="646"/>
      <c r="CU28" s="646"/>
      <c r="CV28" s="646"/>
      <c r="CW28" s="646"/>
      <c r="CX28" s="646"/>
      <c r="CY28" s="647"/>
      <c r="CZ28" s="650">
        <v>14.5</v>
      </c>
      <c r="DA28" s="681"/>
      <c r="DB28" s="681"/>
      <c r="DC28" s="684"/>
      <c r="DD28" s="654">
        <v>3758693</v>
      </c>
      <c r="DE28" s="646"/>
      <c r="DF28" s="646"/>
      <c r="DG28" s="646"/>
      <c r="DH28" s="646"/>
      <c r="DI28" s="646"/>
      <c r="DJ28" s="646"/>
      <c r="DK28" s="647"/>
      <c r="DL28" s="654">
        <v>3758693</v>
      </c>
      <c r="DM28" s="646"/>
      <c r="DN28" s="646"/>
      <c r="DO28" s="646"/>
      <c r="DP28" s="646"/>
      <c r="DQ28" s="646"/>
      <c r="DR28" s="646"/>
      <c r="DS28" s="646"/>
      <c r="DT28" s="646"/>
      <c r="DU28" s="646"/>
      <c r="DV28" s="647"/>
      <c r="DW28" s="650">
        <v>22.8</v>
      </c>
      <c r="DX28" s="681"/>
      <c r="DY28" s="681"/>
      <c r="DZ28" s="681"/>
      <c r="EA28" s="681"/>
      <c r="EB28" s="681"/>
      <c r="EC28" s="682"/>
    </row>
    <row r="29" spans="2:133" ht="11.25" customHeight="1">
      <c r="B29" s="642" t="s">
        <v>302</v>
      </c>
      <c r="C29" s="643"/>
      <c r="D29" s="643"/>
      <c r="E29" s="643"/>
      <c r="F29" s="643"/>
      <c r="G29" s="643"/>
      <c r="H29" s="643"/>
      <c r="I29" s="643"/>
      <c r="J29" s="643"/>
      <c r="K29" s="643"/>
      <c r="L29" s="643"/>
      <c r="M29" s="643"/>
      <c r="N29" s="643"/>
      <c r="O29" s="643"/>
      <c r="P29" s="643"/>
      <c r="Q29" s="644"/>
      <c r="R29" s="645">
        <v>398909</v>
      </c>
      <c r="S29" s="646"/>
      <c r="T29" s="646"/>
      <c r="U29" s="646"/>
      <c r="V29" s="646"/>
      <c r="W29" s="646"/>
      <c r="X29" s="646"/>
      <c r="Y29" s="647"/>
      <c r="Z29" s="648">
        <v>1.5</v>
      </c>
      <c r="AA29" s="648"/>
      <c r="AB29" s="648"/>
      <c r="AC29" s="648"/>
      <c r="AD29" s="649">
        <v>47105</v>
      </c>
      <c r="AE29" s="649"/>
      <c r="AF29" s="649"/>
      <c r="AG29" s="649"/>
      <c r="AH29" s="649"/>
      <c r="AI29" s="649"/>
      <c r="AJ29" s="649"/>
      <c r="AK29" s="649"/>
      <c r="AL29" s="650">
        <v>0.3</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303</v>
      </c>
      <c r="CE29" s="692"/>
      <c r="CF29" s="660" t="s">
        <v>304</v>
      </c>
      <c r="CG29" s="661"/>
      <c r="CH29" s="661"/>
      <c r="CI29" s="661"/>
      <c r="CJ29" s="661"/>
      <c r="CK29" s="661"/>
      <c r="CL29" s="661"/>
      <c r="CM29" s="661"/>
      <c r="CN29" s="661"/>
      <c r="CO29" s="661"/>
      <c r="CP29" s="661"/>
      <c r="CQ29" s="662"/>
      <c r="CR29" s="645">
        <v>3759205</v>
      </c>
      <c r="CS29" s="679"/>
      <c r="CT29" s="679"/>
      <c r="CU29" s="679"/>
      <c r="CV29" s="679"/>
      <c r="CW29" s="679"/>
      <c r="CX29" s="679"/>
      <c r="CY29" s="680"/>
      <c r="CZ29" s="650">
        <v>14.5</v>
      </c>
      <c r="DA29" s="681"/>
      <c r="DB29" s="681"/>
      <c r="DC29" s="684"/>
      <c r="DD29" s="654">
        <v>3758561</v>
      </c>
      <c r="DE29" s="679"/>
      <c r="DF29" s="679"/>
      <c r="DG29" s="679"/>
      <c r="DH29" s="679"/>
      <c r="DI29" s="679"/>
      <c r="DJ29" s="679"/>
      <c r="DK29" s="680"/>
      <c r="DL29" s="654">
        <v>3758561</v>
      </c>
      <c r="DM29" s="679"/>
      <c r="DN29" s="679"/>
      <c r="DO29" s="679"/>
      <c r="DP29" s="679"/>
      <c r="DQ29" s="679"/>
      <c r="DR29" s="679"/>
      <c r="DS29" s="679"/>
      <c r="DT29" s="679"/>
      <c r="DU29" s="679"/>
      <c r="DV29" s="680"/>
      <c r="DW29" s="650">
        <v>22.8</v>
      </c>
      <c r="DX29" s="681"/>
      <c r="DY29" s="681"/>
      <c r="DZ29" s="681"/>
      <c r="EA29" s="681"/>
      <c r="EB29" s="681"/>
      <c r="EC29" s="682"/>
    </row>
    <row r="30" spans="2:133" ht="11.25" customHeight="1">
      <c r="B30" s="642" t="s">
        <v>305</v>
      </c>
      <c r="C30" s="643"/>
      <c r="D30" s="643"/>
      <c r="E30" s="643"/>
      <c r="F30" s="643"/>
      <c r="G30" s="643"/>
      <c r="H30" s="643"/>
      <c r="I30" s="643"/>
      <c r="J30" s="643"/>
      <c r="K30" s="643"/>
      <c r="L30" s="643"/>
      <c r="M30" s="643"/>
      <c r="N30" s="643"/>
      <c r="O30" s="643"/>
      <c r="P30" s="643"/>
      <c r="Q30" s="644"/>
      <c r="R30" s="645">
        <v>116444</v>
      </c>
      <c r="S30" s="646"/>
      <c r="T30" s="646"/>
      <c r="U30" s="646"/>
      <c r="V30" s="646"/>
      <c r="W30" s="646"/>
      <c r="X30" s="646"/>
      <c r="Y30" s="647"/>
      <c r="Z30" s="648">
        <v>0.4</v>
      </c>
      <c r="AA30" s="648"/>
      <c r="AB30" s="648"/>
      <c r="AC30" s="648"/>
      <c r="AD30" s="649">
        <v>13556</v>
      </c>
      <c r="AE30" s="649"/>
      <c r="AF30" s="649"/>
      <c r="AG30" s="649"/>
      <c r="AH30" s="649"/>
      <c r="AI30" s="649"/>
      <c r="AJ30" s="649"/>
      <c r="AK30" s="649"/>
      <c r="AL30" s="650">
        <v>0.1</v>
      </c>
      <c r="AM30" s="651"/>
      <c r="AN30" s="651"/>
      <c r="AO30" s="652"/>
      <c r="AP30" s="624" t="s">
        <v>222</v>
      </c>
      <c r="AQ30" s="625"/>
      <c r="AR30" s="625"/>
      <c r="AS30" s="625"/>
      <c r="AT30" s="625"/>
      <c r="AU30" s="625"/>
      <c r="AV30" s="625"/>
      <c r="AW30" s="625"/>
      <c r="AX30" s="625"/>
      <c r="AY30" s="625"/>
      <c r="AZ30" s="625"/>
      <c r="BA30" s="625"/>
      <c r="BB30" s="625"/>
      <c r="BC30" s="625"/>
      <c r="BD30" s="625"/>
      <c r="BE30" s="625"/>
      <c r="BF30" s="626"/>
      <c r="BG30" s="624" t="s">
        <v>306</v>
      </c>
      <c r="BH30" s="689"/>
      <c r="BI30" s="689"/>
      <c r="BJ30" s="689"/>
      <c r="BK30" s="689"/>
      <c r="BL30" s="689"/>
      <c r="BM30" s="689"/>
      <c r="BN30" s="689"/>
      <c r="BO30" s="689"/>
      <c r="BP30" s="689"/>
      <c r="BQ30" s="690"/>
      <c r="BR30" s="624" t="s">
        <v>307</v>
      </c>
      <c r="BS30" s="689"/>
      <c r="BT30" s="689"/>
      <c r="BU30" s="689"/>
      <c r="BV30" s="689"/>
      <c r="BW30" s="689"/>
      <c r="BX30" s="689"/>
      <c r="BY30" s="689"/>
      <c r="BZ30" s="689"/>
      <c r="CA30" s="689"/>
      <c r="CB30" s="690"/>
      <c r="CD30" s="693"/>
      <c r="CE30" s="694"/>
      <c r="CF30" s="660" t="s">
        <v>308</v>
      </c>
      <c r="CG30" s="661"/>
      <c r="CH30" s="661"/>
      <c r="CI30" s="661"/>
      <c r="CJ30" s="661"/>
      <c r="CK30" s="661"/>
      <c r="CL30" s="661"/>
      <c r="CM30" s="661"/>
      <c r="CN30" s="661"/>
      <c r="CO30" s="661"/>
      <c r="CP30" s="661"/>
      <c r="CQ30" s="662"/>
      <c r="CR30" s="645">
        <v>3534032</v>
      </c>
      <c r="CS30" s="646"/>
      <c r="CT30" s="646"/>
      <c r="CU30" s="646"/>
      <c r="CV30" s="646"/>
      <c r="CW30" s="646"/>
      <c r="CX30" s="646"/>
      <c r="CY30" s="647"/>
      <c r="CZ30" s="650">
        <v>13.6</v>
      </c>
      <c r="DA30" s="681"/>
      <c r="DB30" s="681"/>
      <c r="DC30" s="684"/>
      <c r="DD30" s="654">
        <v>3533417</v>
      </c>
      <c r="DE30" s="646"/>
      <c r="DF30" s="646"/>
      <c r="DG30" s="646"/>
      <c r="DH30" s="646"/>
      <c r="DI30" s="646"/>
      <c r="DJ30" s="646"/>
      <c r="DK30" s="647"/>
      <c r="DL30" s="654">
        <v>3533417</v>
      </c>
      <c r="DM30" s="646"/>
      <c r="DN30" s="646"/>
      <c r="DO30" s="646"/>
      <c r="DP30" s="646"/>
      <c r="DQ30" s="646"/>
      <c r="DR30" s="646"/>
      <c r="DS30" s="646"/>
      <c r="DT30" s="646"/>
      <c r="DU30" s="646"/>
      <c r="DV30" s="647"/>
      <c r="DW30" s="650">
        <v>21.4</v>
      </c>
      <c r="DX30" s="681"/>
      <c r="DY30" s="681"/>
      <c r="DZ30" s="681"/>
      <c r="EA30" s="681"/>
      <c r="EB30" s="681"/>
      <c r="EC30" s="682"/>
    </row>
    <row r="31" spans="2:133" ht="11.25" customHeight="1">
      <c r="B31" s="642" t="s">
        <v>309</v>
      </c>
      <c r="C31" s="643"/>
      <c r="D31" s="643"/>
      <c r="E31" s="643"/>
      <c r="F31" s="643"/>
      <c r="G31" s="643"/>
      <c r="H31" s="643"/>
      <c r="I31" s="643"/>
      <c r="J31" s="643"/>
      <c r="K31" s="643"/>
      <c r="L31" s="643"/>
      <c r="M31" s="643"/>
      <c r="N31" s="643"/>
      <c r="O31" s="643"/>
      <c r="P31" s="643"/>
      <c r="Q31" s="644"/>
      <c r="R31" s="645">
        <v>3175017</v>
      </c>
      <c r="S31" s="646"/>
      <c r="T31" s="646"/>
      <c r="U31" s="646"/>
      <c r="V31" s="646"/>
      <c r="W31" s="646"/>
      <c r="X31" s="646"/>
      <c r="Y31" s="647"/>
      <c r="Z31" s="648">
        <v>12</v>
      </c>
      <c r="AA31" s="648"/>
      <c r="AB31" s="648"/>
      <c r="AC31" s="648"/>
      <c r="AD31" s="649" t="s">
        <v>138</v>
      </c>
      <c r="AE31" s="649"/>
      <c r="AF31" s="649"/>
      <c r="AG31" s="649"/>
      <c r="AH31" s="649"/>
      <c r="AI31" s="649"/>
      <c r="AJ31" s="649"/>
      <c r="AK31" s="649"/>
      <c r="AL31" s="650" t="s">
        <v>129</v>
      </c>
      <c r="AM31" s="651"/>
      <c r="AN31" s="651"/>
      <c r="AO31" s="652"/>
      <c r="AP31" s="702" t="s">
        <v>310</v>
      </c>
      <c r="AQ31" s="703"/>
      <c r="AR31" s="703"/>
      <c r="AS31" s="703"/>
      <c r="AT31" s="708" t="s">
        <v>311</v>
      </c>
      <c r="AU31" s="231"/>
      <c r="AV31" s="231"/>
      <c r="AW31" s="231"/>
      <c r="AX31" s="631" t="s">
        <v>187</v>
      </c>
      <c r="AY31" s="632"/>
      <c r="AZ31" s="632"/>
      <c r="BA31" s="632"/>
      <c r="BB31" s="632"/>
      <c r="BC31" s="632"/>
      <c r="BD31" s="632"/>
      <c r="BE31" s="632"/>
      <c r="BF31" s="633"/>
      <c r="BG31" s="701">
        <v>98.9</v>
      </c>
      <c r="BH31" s="697"/>
      <c r="BI31" s="697"/>
      <c r="BJ31" s="697"/>
      <c r="BK31" s="697"/>
      <c r="BL31" s="697"/>
      <c r="BM31" s="640">
        <v>96</v>
      </c>
      <c r="BN31" s="697"/>
      <c r="BO31" s="697"/>
      <c r="BP31" s="697"/>
      <c r="BQ31" s="698"/>
      <c r="BR31" s="701">
        <v>99.1</v>
      </c>
      <c r="BS31" s="697"/>
      <c r="BT31" s="697"/>
      <c r="BU31" s="697"/>
      <c r="BV31" s="697"/>
      <c r="BW31" s="697"/>
      <c r="BX31" s="640">
        <v>95.9</v>
      </c>
      <c r="BY31" s="697"/>
      <c r="BZ31" s="697"/>
      <c r="CA31" s="697"/>
      <c r="CB31" s="698"/>
      <c r="CD31" s="693"/>
      <c r="CE31" s="694"/>
      <c r="CF31" s="660" t="s">
        <v>312</v>
      </c>
      <c r="CG31" s="661"/>
      <c r="CH31" s="661"/>
      <c r="CI31" s="661"/>
      <c r="CJ31" s="661"/>
      <c r="CK31" s="661"/>
      <c r="CL31" s="661"/>
      <c r="CM31" s="661"/>
      <c r="CN31" s="661"/>
      <c r="CO31" s="661"/>
      <c r="CP31" s="661"/>
      <c r="CQ31" s="662"/>
      <c r="CR31" s="645">
        <v>225173</v>
      </c>
      <c r="CS31" s="679"/>
      <c r="CT31" s="679"/>
      <c r="CU31" s="679"/>
      <c r="CV31" s="679"/>
      <c r="CW31" s="679"/>
      <c r="CX31" s="679"/>
      <c r="CY31" s="680"/>
      <c r="CZ31" s="650">
        <v>0.9</v>
      </c>
      <c r="DA31" s="681"/>
      <c r="DB31" s="681"/>
      <c r="DC31" s="684"/>
      <c r="DD31" s="654">
        <v>225144</v>
      </c>
      <c r="DE31" s="679"/>
      <c r="DF31" s="679"/>
      <c r="DG31" s="679"/>
      <c r="DH31" s="679"/>
      <c r="DI31" s="679"/>
      <c r="DJ31" s="679"/>
      <c r="DK31" s="680"/>
      <c r="DL31" s="654">
        <v>225144</v>
      </c>
      <c r="DM31" s="679"/>
      <c r="DN31" s="679"/>
      <c r="DO31" s="679"/>
      <c r="DP31" s="679"/>
      <c r="DQ31" s="679"/>
      <c r="DR31" s="679"/>
      <c r="DS31" s="679"/>
      <c r="DT31" s="679"/>
      <c r="DU31" s="679"/>
      <c r="DV31" s="680"/>
      <c r="DW31" s="650">
        <v>1.4</v>
      </c>
      <c r="DX31" s="681"/>
      <c r="DY31" s="681"/>
      <c r="DZ31" s="681"/>
      <c r="EA31" s="681"/>
      <c r="EB31" s="681"/>
      <c r="EC31" s="682"/>
    </row>
    <row r="32" spans="2:133" ht="11.25" customHeight="1">
      <c r="B32" s="712" t="s">
        <v>313</v>
      </c>
      <c r="C32" s="713"/>
      <c r="D32" s="713"/>
      <c r="E32" s="713"/>
      <c r="F32" s="713"/>
      <c r="G32" s="713"/>
      <c r="H32" s="713"/>
      <c r="I32" s="713"/>
      <c r="J32" s="713"/>
      <c r="K32" s="713"/>
      <c r="L32" s="713"/>
      <c r="M32" s="713"/>
      <c r="N32" s="713"/>
      <c r="O32" s="713"/>
      <c r="P32" s="713"/>
      <c r="Q32" s="714"/>
      <c r="R32" s="645" t="s">
        <v>129</v>
      </c>
      <c r="S32" s="646"/>
      <c r="T32" s="646"/>
      <c r="U32" s="646"/>
      <c r="V32" s="646"/>
      <c r="W32" s="646"/>
      <c r="X32" s="646"/>
      <c r="Y32" s="647"/>
      <c r="Z32" s="648" t="s">
        <v>129</v>
      </c>
      <c r="AA32" s="648"/>
      <c r="AB32" s="648"/>
      <c r="AC32" s="648"/>
      <c r="AD32" s="649" t="s">
        <v>138</v>
      </c>
      <c r="AE32" s="649"/>
      <c r="AF32" s="649"/>
      <c r="AG32" s="649"/>
      <c r="AH32" s="649"/>
      <c r="AI32" s="649"/>
      <c r="AJ32" s="649"/>
      <c r="AK32" s="649"/>
      <c r="AL32" s="650" t="s">
        <v>129</v>
      </c>
      <c r="AM32" s="651"/>
      <c r="AN32" s="651"/>
      <c r="AO32" s="652"/>
      <c r="AP32" s="704"/>
      <c r="AQ32" s="705"/>
      <c r="AR32" s="705"/>
      <c r="AS32" s="705"/>
      <c r="AT32" s="709"/>
      <c r="AU32" s="230" t="s">
        <v>314</v>
      </c>
      <c r="AV32" s="230"/>
      <c r="AW32" s="230"/>
      <c r="AX32" s="642" t="s">
        <v>315</v>
      </c>
      <c r="AY32" s="643"/>
      <c r="AZ32" s="643"/>
      <c r="BA32" s="643"/>
      <c r="BB32" s="643"/>
      <c r="BC32" s="643"/>
      <c r="BD32" s="643"/>
      <c r="BE32" s="643"/>
      <c r="BF32" s="644"/>
      <c r="BG32" s="711">
        <v>99.3</v>
      </c>
      <c r="BH32" s="679"/>
      <c r="BI32" s="679"/>
      <c r="BJ32" s="679"/>
      <c r="BK32" s="679"/>
      <c r="BL32" s="679"/>
      <c r="BM32" s="651">
        <v>98.3</v>
      </c>
      <c r="BN32" s="699"/>
      <c r="BO32" s="699"/>
      <c r="BP32" s="699"/>
      <c r="BQ32" s="700"/>
      <c r="BR32" s="711">
        <v>99.4</v>
      </c>
      <c r="BS32" s="679"/>
      <c r="BT32" s="679"/>
      <c r="BU32" s="679"/>
      <c r="BV32" s="679"/>
      <c r="BW32" s="679"/>
      <c r="BX32" s="651">
        <v>98.3</v>
      </c>
      <c r="BY32" s="699"/>
      <c r="BZ32" s="699"/>
      <c r="CA32" s="699"/>
      <c r="CB32" s="700"/>
      <c r="CD32" s="695"/>
      <c r="CE32" s="696"/>
      <c r="CF32" s="660" t="s">
        <v>316</v>
      </c>
      <c r="CG32" s="661"/>
      <c r="CH32" s="661"/>
      <c r="CI32" s="661"/>
      <c r="CJ32" s="661"/>
      <c r="CK32" s="661"/>
      <c r="CL32" s="661"/>
      <c r="CM32" s="661"/>
      <c r="CN32" s="661"/>
      <c r="CO32" s="661"/>
      <c r="CP32" s="661"/>
      <c r="CQ32" s="662"/>
      <c r="CR32" s="645">
        <v>132</v>
      </c>
      <c r="CS32" s="646"/>
      <c r="CT32" s="646"/>
      <c r="CU32" s="646"/>
      <c r="CV32" s="646"/>
      <c r="CW32" s="646"/>
      <c r="CX32" s="646"/>
      <c r="CY32" s="647"/>
      <c r="CZ32" s="650">
        <v>0</v>
      </c>
      <c r="DA32" s="681"/>
      <c r="DB32" s="681"/>
      <c r="DC32" s="684"/>
      <c r="DD32" s="654">
        <v>132</v>
      </c>
      <c r="DE32" s="646"/>
      <c r="DF32" s="646"/>
      <c r="DG32" s="646"/>
      <c r="DH32" s="646"/>
      <c r="DI32" s="646"/>
      <c r="DJ32" s="646"/>
      <c r="DK32" s="647"/>
      <c r="DL32" s="654">
        <v>132</v>
      </c>
      <c r="DM32" s="646"/>
      <c r="DN32" s="646"/>
      <c r="DO32" s="646"/>
      <c r="DP32" s="646"/>
      <c r="DQ32" s="646"/>
      <c r="DR32" s="646"/>
      <c r="DS32" s="646"/>
      <c r="DT32" s="646"/>
      <c r="DU32" s="646"/>
      <c r="DV32" s="647"/>
      <c r="DW32" s="650">
        <v>0</v>
      </c>
      <c r="DX32" s="681"/>
      <c r="DY32" s="681"/>
      <c r="DZ32" s="681"/>
      <c r="EA32" s="681"/>
      <c r="EB32" s="681"/>
      <c r="EC32" s="682"/>
    </row>
    <row r="33" spans="2:133" ht="11.25" customHeight="1">
      <c r="B33" s="642" t="s">
        <v>317</v>
      </c>
      <c r="C33" s="643"/>
      <c r="D33" s="643"/>
      <c r="E33" s="643"/>
      <c r="F33" s="643"/>
      <c r="G33" s="643"/>
      <c r="H33" s="643"/>
      <c r="I33" s="643"/>
      <c r="J33" s="643"/>
      <c r="K33" s="643"/>
      <c r="L33" s="643"/>
      <c r="M33" s="643"/>
      <c r="N33" s="643"/>
      <c r="O33" s="643"/>
      <c r="P33" s="643"/>
      <c r="Q33" s="644"/>
      <c r="R33" s="645">
        <v>1902865</v>
      </c>
      <c r="S33" s="646"/>
      <c r="T33" s="646"/>
      <c r="U33" s="646"/>
      <c r="V33" s="646"/>
      <c r="W33" s="646"/>
      <c r="X33" s="646"/>
      <c r="Y33" s="647"/>
      <c r="Z33" s="648">
        <v>7.2</v>
      </c>
      <c r="AA33" s="648"/>
      <c r="AB33" s="648"/>
      <c r="AC33" s="648"/>
      <c r="AD33" s="649" t="s">
        <v>129</v>
      </c>
      <c r="AE33" s="649"/>
      <c r="AF33" s="649"/>
      <c r="AG33" s="649"/>
      <c r="AH33" s="649"/>
      <c r="AI33" s="649"/>
      <c r="AJ33" s="649"/>
      <c r="AK33" s="649"/>
      <c r="AL33" s="650" t="s">
        <v>129</v>
      </c>
      <c r="AM33" s="651"/>
      <c r="AN33" s="651"/>
      <c r="AO33" s="652"/>
      <c r="AP33" s="706"/>
      <c r="AQ33" s="707"/>
      <c r="AR33" s="707"/>
      <c r="AS33" s="707"/>
      <c r="AT33" s="710"/>
      <c r="AU33" s="232"/>
      <c r="AV33" s="232"/>
      <c r="AW33" s="232"/>
      <c r="AX33" s="686" t="s">
        <v>318</v>
      </c>
      <c r="AY33" s="687"/>
      <c r="AZ33" s="687"/>
      <c r="BA33" s="687"/>
      <c r="BB33" s="687"/>
      <c r="BC33" s="687"/>
      <c r="BD33" s="687"/>
      <c r="BE33" s="687"/>
      <c r="BF33" s="688"/>
      <c r="BG33" s="715">
        <v>98.5</v>
      </c>
      <c r="BH33" s="716"/>
      <c r="BI33" s="716"/>
      <c r="BJ33" s="716"/>
      <c r="BK33" s="716"/>
      <c r="BL33" s="716"/>
      <c r="BM33" s="717">
        <v>93.4</v>
      </c>
      <c r="BN33" s="716"/>
      <c r="BO33" s="716"/>
      <c r="BP33" s="716"/>
      <c r="BQ33" s="718"/>
      <c r="BR33" s="715">
        <v>98.7</v>
      </c>
      <c r="BS33" s="716"/>
      <c r="BT33" s="716"/>
      <c r="BU33" s="716"/>
      <c r="BV33" s="716"/>
      <c r="BW33" s="716"/>
      <c r="BX33" s="717">
        <v>93.2</v>
      </c>
      <c r="BY33" s="716"/>
      <c r="BZ33" s="716"/>
      <c r="CA33" s="716"/>
      <c r="CB33" s="718"/>
      <c r="CD33" s="660" t="s">
        <v>319</v>
      </c>
      <c r="CE33" s="661"/>
      <c r="CF33" s="661"/>
      <c r="CG33" s="661"/>
      <c r="CH33" s="661"/>
      <c r="CI33" s="661"/>
      <c r="CJ33" s="661"/>
      <c r="CK33" s="661"/>
      <c r="CL33" s="661"/>
      <c r="CM33" s="661"/>
      <c r="CN33" s="661"/>
      <c r="CO33" s="661"/>
      <c r="CP33" s="661"/>
      <c r="CQ33" s="662"/>
      <c r="CR33" s="645">
        <v>11220188</v>
      </c>
      <c r="CS33" s="679"/>
      <c r="CT33" s="679"/>
      <c r="CU33" s="679"/>
      <c r="CV33" s="679"/>
      <c r="CW33" s="679"/>
      <c r="CX33" s="679"/>
      <c r="CY33" s="680"/>
      <c r="CZ33" s="650">
        <v>43.1</v>
      </c>
      <c r="DA33" s="681"/>
      <c r="DB33" s="681"/>
      <c r="DC33" s="684"/>
      <c r="DD33" s="654">
        <v>8414894</v>
      </c>
      <c r="DE33" s="679"/>
      <c r="DF33" s="679"/>
      <c r="DG33" s="679"/>
      <c r="DH33" s="679"/>
      <c r="DI33" s="679"/>
      <c r="DJ33" s="679"/>
      <c r="DK33" s="680"/>
      <c r="DL33" s="654">
        <v>7331745</v>
      </c>
      <c r="DM33" s="679"/>
      <c r="DN33" s="679"/>
      <c r="DO33" s="679"/>
      <c r="DP33" s="679"/>
      <c r="DQ33" s="679"/>
      <c r="DR33" s="679"/>
      <c r="DS33" s="679"/>
      <c r="DT33" s="679"/>
      <c r="DU33" s="679"/>
      <c r="DV33" s="680"/>
      <c r="DW33" s="650">
        <v>44.5</v>
      </c>
      <c r="DX33" s="681"/>
      <c r="DY33" s="681"/>
      <c r="DZ33" s="681"/>
      <c r="EA33" s="681"/>
      <c r="EB33" s="681"/>
      <c r="EC33" s="682"/>
    </row>
    <row r="34" spans="2:133" ht="11.25" customHeight="1">
      <c r="B34" s="642" t="s">
        <v>320</v>
      </c>
      <c r="C34" s="643"/>
      <c r="D34" s="643"/>
      <c r="E34" s="643"/>
      <c r="F34" s="643"/>
      <c r="G34" s="643"/>
      <c r="H34" s="643"/>
      <c r="I34" s="643"/>
      <c r="J34" s="643"/>
      <c r="K34" s="643"/>
      <c r="L34" s="643"/>
      <c r="M34" s="643"/>
      <c r="N34" s="643"/>
      <c r="O34" s="643"/>
      <c r="P34" s="643"/>
      <c r="Q34" s="644"/>
      <c r="R34" s="645">
        <v>113245</v>
      </c>
      <c r="S34" s="646"/>
      <c r="T34" s="646"/>
      <c r="U34" s="646"/>
      <c r="V34" s="646"/>
      <c r="W34" s="646"/>
      <c r="X34" s="646"/>
      <c r="Y34" s="647"/>
      <c r="Z34" s="648">
        <v>0.4</v>
      </c>
      <c r="AA34" s="648"/>
      <c r="AB34" s="648"/>
      <c r="AC34" s="648"/>
      <c r="AD34" s="649">
        <v>17289</v>
      </c>
      <c r="AE34" s="649"/>
      <c r="AF34" s="649"/>
      <c r="AG34" s="649"/>
      <c r="AH34" s="649"/>
      <c r="AI34" s="649"/>
      <c r="AJ34" s="649"/>
      <c r="AK34" s="649"/>
      <c r="AL34" s="650">
        <v>0.1</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321</v>
      </c>
      <c r="CE34" s="661"/>
      <c r="CF34" s="661"/>
      <c r="CG34" s="661"/>
      <c r="CH34" s="661"/>
      <c r="CI34" s="661"/>
      <c r="CJ34" s="661"/>
      <c r="CK34" s="661"/>
      <c r="CL34" s="661"/>
      <c r="CM34" s="661"/>
      <c r="CN34" s="661"/>
      <c r="CO34" s="661"/>
      <c r="CP34" s="661"/>
      <c r="CQ34" s="662"/>
      <c r="CR34" s="645">
        <v>3679503</v>
      </c>
      <c r="CS34" s="646"/>
      <c r="CT34" s="646"/>
      <c r="CU34" s="646"/>
      <c r="CV34" s="646"/>
      <c r="CW34" s="646"/>
      <c r="CX34" s="646"/>
      <c r="CY34" s="647"/>
      <c r="CZ34" s="650">
        <v>14.1</v>
      </c>
      <c r="DA34" s="681"/>
      <c r="DB34" s="681"/>
      <c r="DC34" s="684"/>
      <c r="DD34" s="654">
        <v>2614951</v>
      </c>
      <c r="DE34" s="646"/>
      <c r="DF34" s="646"/>
      <c r="DG34" s="646"/>
      <c r="DH34" s="646"/>
      <c r="DI34" s="646"/>
      <c r="DJ34" s="646"/>
      <c r="DK34" s="647"/>
      <c r="DL34" s="654">
        <v>2286024</v>
      </c>
      <c r="DM34" s="646"/>
      <c r="DN34" s="646"/>
      <c r="DO34" s="646"/>
      <c r="DP34" s="646"/>
      <c r="DQ34" s="646"/>
      <c r="DR34" s="646"/>
      <c r="DS34" s="646"/>
      <c r="DT34" s="646"/>
      <c r="DU34" s="646"/>
      <c r="DV34" s="647"/>
      <c r="DW34" s="650">
        <v>13.9</v>
      </c>
      <c r="DX34" s="681"/>
      <c r="DY34" s="681"/>
      <c r="DZ34" s="681"/>
      <c r="EA34" s="681"/>
      <c r="EB34" s="681"/>
      <c r="EC34" s="682"/>
    </row>
    <row r="35" spans="2:133" ht="11.25" customHeight="1">
      <c r="B35" s="642" t="s">
        <v>322</v>
      </c>
      <c r="C35" s="643"/>
      <c r="D35" s="643"/>
      <c r="E35" s="643"/>
      <c r="F35" s="643"/>
      <c r="G35" s="643"/>
      <c r="H35" s="643"/>
      <c r="I35" s="643"/>
      <c r="J35" s="643"/>
      <c r="K35" s="643"/>
      <c r="L35" s="643"/>
      <c r="M35" s="643"/>
      <c r="N35" s="643"/>
      <c r="O35" s="643"/>
      <c r="P35" s="643"/>
      <c r="Q35" s="644"/>
      <c r="R35" s="645">
        <v>257409</v>
      </c>
      <c r="S35" s="646"/>
      <c r="T35" s="646"/>
      <c r="U35" s="646"/>
      <c r="V35" s="646"/>
      <c r="W35" s="646"/>
      <c r="X35" s="646"/>
      <c r="Y35" s="647"/>
      <c r="Z35" s="648">
        <v>1</v>
      </c>
      <c r="AA35" s="648"/>
      <c r="AB35" s="648"/>
      <c r="AC35" s="648"/>
      <c r="AD35" s="649" t="s">
        <v>129</v>
      </c>
      <c r="AE35" s="649"/>
      <c r="AF35" s="649"/>
      <c r="AG35" s="649"/>
      <c r="AH35" s="649"/>
      <c r="AI35" s="649"/>
      <c r="AJ35" s="649"/>
      <c r="AK35" s="649"/>
      <c r="AL35" s="650" t="s">
        <v>129</v>
      </c>
      <c r="AM35" s="651"/>
      <c r="AN35" s="651"/>
      <c r="AO35" s="652"/>
      <c r="AP35" s="235"/>
      <c r="AQ35" s="624" t="s">
        <v>323</v>
      </c>
      <c r="AR35" s="625"/>
      <c r="AS35" s="625"/>
      <c r="AT35" s="625"/>
      <c r="AU35" s="625"/>
      <c r="AV35" s="625"/>
      <c r="AW35" s="625"/>
      <c r="AX35" s="625"/>
      <c r="AY35" s="625"/>
      <c r="AZ35" s="625"/>
      <c r="BA35" s="625"/>
      <c r="BB35" s="625"/>
      <c r="BC35" s="625"/>
      <c r="BD35" s="625"/>
      <c r="BE35" s="625"/>
      <c r="BF35" s="626"/>
      <c r="BG35" s="624" t="s">
        <v>324</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325</v>
      </c>
      <c r="CE35" s="661"/>
      <c r="CF35" s="661"/>
      <c r="CG35" s="661"/>
      <c r="CH35" s="661"/>
      <c r="CI35" s="661"/>
      <c r="CJ35" s="661"/>
      <c r="CK35" s="661"/>
      <c r="CL35" s="661"/>
      <c r="CM35" s="661"/>
      <c r="CN35" s="661"/>
      <c r="CO35" s="661"/>
      <c r="CP35" s="661"/>
      <c r="CQ35" s="662"/>
      <c r="CR35" s="645">
        <v>176499</v>
      </c>
      <c r="CS35" s="679"/>
      <c r="CT35" s="679"/>
      <c r="CU35" s="679"/>
      <c r="CV35" s="679"/>
      <c r="CW35" s="679"/>
      <c r="CX35" s="679"/>
      <c r="CY35" s="680"/>
      <c r="CZ35" s="650">
        <v>0.7</v>
      </c>
      <c r="DA35" s="681"/>
      <c r="DB35" s="681"/>
      <c r="DC35" s="684"/>
      <c r="DD35" s="654">
        <v>143348</v>
      </c>
      <c r="DE35" s="679"/>
      <c r="DF35" s="679"/>
      <c r="DG35" s="679"/>
      <c r="DH35" s="679"/>
      <c r="DI35" s="679"/>
      <c r="DJ35" s="679"/>
      <c r="DK35" s="680"/>
      <c r="DL35" s="654">
        <v>143348</v>
      </c>
      <c r="DM35" s="679"/>
      <c r="DN35" s="679"/>
      <c r="DO35" s="679"/>
      <c r="DP35" s="679"/>
      <c r="DQ35" s="679"/>
      <c r="DR35" s="679"/>
      <c r="DS35" s="679"/>
      <c r="DT35" s="679"/>
      <c r="DU35" s="679"/>
      <c r="DV35" s="680"/>
      <c r="DW35" s="650">
        <v>0.9</v>
      </c>
      <c r="DX35" s="681"/>
      <c r="DY35" s="681"/>
      <c r="DZ35" s="681"/>
      <c r="EA35" s="681"/>
      <c r="EB35" s="681"/>
      <c r="EC35" s="682"/>
    </row>
    <row r="36" spans="2:133" ht="11.25" customHeight="1">
      <c r="B36" s="642" t="s">
        <v>326</v>
      </c>
      <c r="C36" s="643"/>
      <c r="D36" s="643"/>
      <c r="E36" s="643"/>
      <c r="F36" s="643"/>
      <c r="G36" s="643"/>
      <c r="H36" s="643"/>
      <c r="I36" s="643"/>
      <c r="J36" s="643"/>
      <c r="K36" s="643"/>
      <c r="L36" s="643"/>
      <c r="M36" s="643"/>
      <c r="N36" s="643"/>
      <c r="O36" s="643"/>
      <c r="P36" s="643"/>
      <c r="Q36" s="644"/>
      <c r="R36" s="645">
        <v>518149</v>
      </c>
      <c r="S36" s="646"/>
      <c r="T36" s="646"/>
      <c r="U36" s="646"/>
      <c r="V36" s="646"/>
      <c r="W36" s="646"/>
      <c r="X36" s="646"/>
      <c r="Y36" s="647"/>
      <c r="Z36" s="648">
        <v>2</v>
      </c>
      <c r="AA36" s="648"/>
      <c r="AB36" s="648"/>
      <c r="AC36" s="648"/>
      <c r="AD36" s="649" t="s">
        <v>138</v>
      </c>
      <c r="AE36" s="649"/>
      <c r="AF36" s="649"/>
      <c r="AG36" s="649"/>
      <c r="AH36" s="649"/>
      <c r="AI36" s="649"/>
      <c r="AJ36" s="649"/>
      <c r="AK36" s="649"/>
      <c r="AL36" s="650" t="s">
        <v>129</v>
      </c>
      <c r="AM36" s="651"/>
      <c r="AN36" s="651"/>
      <c r="AO36" s="652"/>
      <c r="AP36" s="235"/>
      <c r="AQ36" s="719" t="s">
        <v>327</v>
      </c>
      <c r="AR36" s="720"/>
      <c r="AS36" s="720"/>
      <c r="AT36" s="720"/>
      <c r="AU36" s="720"/>
      <c r="AV36" s="720"/>
      <c r="AW36" s="720"/>
      <c r="AX36" s="720"/>
      <c r="AY36" s="721"/>
      <c r="AZ36" s="634">
        <v>4417783</v>
      </c>
      <c r="BA36" s="635"/>
      <c r="BB36" s="635"/>
      <c r="BC36" s="635"/>
      <c r="BD36" s="635"/>
      <c r="BE36" s="635"/>
      <c r="BF36" s="722"/>
      <c r="BG36" s="656" t="s">
        <v>328</v>
      </c>
      <c r="BH36" s="657"/>
      <c r="BI36" s="657"/>
      <c r="BJ36" s="657"/>
      <c r="BK36" s="657"/>
      <c r="BL36" s="657"/>
      <c r="BM36" s="657"/>
      <c r="BN36" s="657"/>
      <c r="BO36" s="657"/>
      <c r="BP36" s="657"/>
      <c r="BQ36" s="657"/>
      <c r="BR36" s="657"/>
      <c r="BS36" s="657"/>
      <c r="BT36" s="657"/>
      <c r="BU36" s="658"/>
      <c r="BV36" s="634">
        <v>77875</v>
      </c>
      <c r="BW36" s="635"/>
      <c r="BX36" s="635"/>
      <c r="BY36" s="635"/>
      <c r="BZ36" s="635"/>
      <c r="CA36" s="635"/>
      <c r="CB36" s="722"/>
      <c r="CD36" s="660" t="s">
        <v>329</v>
      </c>
      <c r="CE36" s="661"/>
      <c r="CF36" s="661"/>
      <c r="CG36" s="661"/>
      <c r="CH36" s="661"/>
      <c r="CI36" s="661"/>
      <c r="CJ36" s="661"/>
      <c r="CK36" s="661"/>
      <c r="CL36" s="661"/>
      <c r="CM36" s="661"/>
      <c r="CN36" s="661"/>
      <c r="CO36" s="661"/>
      <c r="CP36" s="661"/>
      <c r="CQ36" s="662"/>
      <c r="CR36" s="645">
        <v>4054065</v>
      </c>
      <c r="CS36" s="646"/>
      <c r="CT36" s="646"/>
      <c r="CU36" s="646"/>
      <c r="CV36" s="646"/>
      <c r="CW36" s="646"/>
      <c r="CX36" s="646"/>
      <c r="CY36" s="647"/>
      <c r="CZ36" s="650">
        <v>15.6</v>
      </c>
      <c r="DA36" s="681"/>
      <c r="DB36" s="681"/>
      <c r="DC36" s="684"/>
      <c r="DD36" s="654">
        <v>3332354</v>
      </c>
      <c r="DE36" s="646"/>
      <c r="DF36" s="646"/>
      <c r="DG36" s="646"/>
      <c r="DH36" s="646"/>
      <c r="DI36" s="646"/>
      <c r="DJ36" s="646"/>
      <c r="DK36" s="647"/>
      <c r="DL36" s="654">
        <v>2717460</v>
      </c>
      <c r="DM36" s="646"/>
      <c r="DN36" s="646"/>
      <c r="DO36" s="646"/>
      <c r="DP36" s="646"/>
      <c r="DQ36" s="646"/>
      <c r="DR36" s="646"/>
      <c r="DS36" s="646"/>
      <c r="DT36" s="646"/>
      <c r="DU36" s="646"/>
      <c r="DV36" s="647"/>
      <c r="DW36" s="650">
        <v>16.5</v>
      </c>
      <c r="DX36" s="681"/>
      <c r="DY36" s="681"/>
      <c r="DZ36" s="681"/>
      <c r="EA36" s="681"/>
      <c r="EB36" s="681"/>
      <c r="EC36" s="682"/>
    </row>
    <row r="37" spans="2:133" ht="11.25" customHeight="1">
      <c r="B37" s="642" t="s">
        <v>330</v>
      </c>
      <c r="C37" s="643"/>
      <c r="D37" s="643"/>
      <c r="E37" s="643"/>
      <c r="F37" s="643"/>
      <c r="G37" s="643"/>
      <c r="H37" s="643"/>
      <c r="I37" s="643"/>
      <c r="J37" s="643"/>
      <c r="K37" s="643"/>
      <c r="L37" s="643"/>
      <c r="M37" s="643"/>
      <c r="N37" s="643"/>
      <c r="O37" s="643"/>
      <c r="P37" s="643"/>
      <c r="Q37" s="644"/>
      <c r="R37" s="645">
        <v>358803</v>
      </c>
      <c r="S37" s="646"/>
      <c r="T37" s="646"/>
      <c r="U37" s="646"/>
      <c r="V37" s="646"/>
      <c r="W37" s="646"/>
      <c r="X37" s="646"/>
      <c r="Y37" s="647"/>
      <c r="Z37" s="648">
        <v>1.4</v>
      </c>
      <c r="AA37" s="648"/>
      <c r="AB37" s="648"/>
      <c r="AC37" s="648"/>
      <c r="AD37" s="649" t="s">
        <v>129</v>
      </c>
      <c r="AE37" s="649"/>
      <c r="AF37" s="649"/>
      <c r="AG37" s="649"/>
      <c r="AH37" s="649"/>
      <c r="AI37" s="649"/>
      <c r="AJ37" s="649"/>
      <c r="AK37" s="649"/>
      <c r="AL37" s="650" t="s">
        <v>129</v>
      </c>
      <c r="AM37" s="651"/>
      <c r="AN37" s="651"/>
      <c r="AO37" s="652"/>
      <c r="AQ37" s="723" t="s">
        <v>331</v>
      </c>
      <c r="AR37" s="724"/>
      <c r="AS37" s="724"/>
      <c r="AT37" s="724"/>
      <c r="AU37" s="724"/>
      <c r="AV37" s="724"/>
      <c r="AW37" s="724"/>
      <c r="AX37" s="724"/>
      <c r="AY37" s="725"/>
      <c r="AZ37" s="645">
        <v>810217</v>
      </c>
      <c r="BA37" s="646"/>
      <c r="BB37" s="646"/>
      <c r="BC37" s="646"/>
      <c r="BD37" s="679"/>
      <c r="BE37" s="679"/>
      <c r="BF37" s="700"/>
      <c r="BG37" s="660" t="s">
        <v>332</v>
      </c>
      <c r="BH37" s="661"/>
      <c r="BI37" s="661"/>
      <c r="BJ37" s="661"/>
      <c r="BK37" s="661"/>
      <c r="BL37" s="661"/>
      <c r="BM37" s="661"/>
      <c r="BN37" s="661"/>
      <c r="BO37" s="661"/>
      <c r="BP37" s="661"/>
      <c r="BQ37" s="661"/>
      <c r="BR37" s="661"/>
      <c r="BS37" s="661"/>
      <c r="BT37" s="661"/>
      <c r="BU37" s="662"/>
      <c r="BV37" s="645">
        <v>14341</v>
      </c>
      <c r="BW37" s="646"/>
      <c r="BX37" s="646"/>
      <c r="BY37" s="646"/>
      <c r="BZ37" s="646"/>
      <c r="CA37" s="646"/>
      <c r="CB37" s="655"/>
      <c r="CD37" s="660" t="s">
        <v>333</v>
      </c>
      <c r="CE37" s="661"/>
      <c r="CF37" s="661"/>
      <c r="CG37" s="661"/>
      <c r="CH37" s="661"/>
      <c r="CI37" s="661"/>
      <c r="CJ37" s="661"/>
      <c r="CK37" s="661"/>
      <c r="CL37" s="661"/>
      <c r="CM37" s="661"/>
      <c r="CN37" s="661"/>
      <c r="CO37" s="661"/>
      <c r="CP37" s="661"/>
      <c r="CQ37" s="662"/>
      <c r="CR37" s="645">
        <v>1181896</v>
      </c>
      <c r="CS37" s="679"/>
      <c r="CT37" s="679"/>
      <c r="CU37" s="679"/>
      <c r="CV37" s="679"/>
      <c r="CW37" s="679"/>
      <c r="CX37" s="679"/>
      <c r="CY37" s="680"/>
      <c r="CZ37" s="650">
        <v>4.5</v>
      </c>
      <c r="DA37" s="681"/>
      <c r="DB37" s="681"/>
      <c r="DC37" s="684"/>
      <c r="DD37" s="654">
        <v>1093893</v>
      </c>
      <c r="DE37" s="679"/>
      <c r="DF37" s="679"/>
      <c r="DG37" s="679"/>
      <c r="DH37" s="679"/>
      <c r="DI37" s="679"/>
      <c r="DJ37" s="679"/>
      <c r="DK37" s="680"/>
      <c r="DL37" s="654">
        <v>1093884</v>
      </c>
      <c r="DM37" s="679"/>
      <c r="DN37" s="679"/>
      <c r="DO37" s="679"/>
      <c r="DP37" s="679"/>
      <c r="DQ37" s="679"/>
      <c r="DR37" s="679"/>
      <c r="DS37" s="679"/>
      <c r="DT37" s="679"/>
      <c r="DU37" s="679"/>
      <c r="DV37" s="680"/>
      <c r="DW37" s="650">
        <v>6.6</v>
      </c>
      <c r="DX37" s="681"/>
      <c r="DY37" s="681"/>
      <c r="DZ37" s="681"/>
      <c r="EA37" s="681"/>
      <c r="EB37" s="681"/>
      <c r="EC37" s="682"/>
    </row>
    <row r="38" spans="2:133" ht="11.25" customHeight="1">
      <c r="B38" s="642" t="s">
        <v>334</v>
      </c>
      <c r="C38" s="643"/>
      <c r="D38" s="643"/>
      <c r="E38" s="643"/>
      <c r="F38" s="643"/>
      <c r="G38" s="643"/>
      <c r="H38" s="643"/>
      <c r="I38" s="643"/>
      <c r="J38" s="643"/>
      <c r="K38" s="643"/>
      <c r="L38" s="643"/>
      <c r="M38" s="643"/>
      <c r="N38" s="643"/>
      <c r="O38" s="643"/>
      <c r="P38" s="643"/>
      <c r="Q38" s="644"/>
      <c r="R38" s="645">
        <v>651823</v>
      </c>
      <c r="S38" s="646"/>
      <c r="T38" s="646"/>
      <c r="U38" s="646"/>
      <c r="V38" s="646"/>
      <c r="W38" s="646"/>
      <c r="X38" s="646"/>
      <c r="Y38" s="647"/>
      <c r="Z38" s="648">
        <v>2.5</v>
      </c>
      <c r="AA38" s="648"/>
      <c r="AB38" s="648"/>
      <c r="AC38" s="648"/>
      <c r="AD38" s="649">
        <v>141699</v>
      </c>
      <c r="AE38" s="649"/>
      <c r="AF38" s="649"/>
      <c r="AG38" s="649"/>
      <c r="AH38" s="649"/>
      <c r="AI38" s="649"/>
      <c r="AJ38" s="649"/>
      <c r="AK38" s="649"/>
      <c r="AL38" s="650">
        <v>0.9</v>
      </c>
      <c r="AM38" s="651"/>
      <c r="AN38" s="651"/>
      <c r="AO38" s="652"/>
      <c r="AQ38" s="723" t="s">
        <v>335</v>
      </c>
      <c r="AR38" s="724"/>
      <c r="AS38" s="724"/>
      <c r="AT38" s="724"/>
      <c r="AU38" s="724"/>
      <c r="AV38" s="724"/>
      <c r="AW38" s="724"/>
      <c r="AX38" s="724"/>
      <c r="AY38" s="725"/>
      <c r="AZ38" s="645">
        <v>777548</v>
      </c>
      <c r="BA38" s="646"/>
      <c r="BB38" s="646"/>
      <c r="BC38" s="646"/>
      <c r="BD38" s="679"/>
      <c r="BE38" s="679"/>
      <c r="BF38" s="700"/>
      <c r="BG38" s="660" t="s">
        <v>336</v>
      </c>
      <c r="BH38" s="661"/>
      <c r="BI38" s="661"/>
      <c r="BJ38" s="661"/>
      <c r="BK38" s="661"/>
      <c r="BL38" s="661"/>
      <c r="BM38" s="661"/>
      <c r="BN38" s="661"/>
      <c r="BO38" s="661"/>
      <c r="BP38" s="661"/>
      <c r="BQ38" s="661"/>
      <c r="BR38" s="661"/>
      <c r="BS38" s="661"/>
      <c r="BT38" s="661"/>
      <c r="BU38" s="662"/>
      <c r="BV38" s="645">
        <v>9178</v>
      </c>
      <c r="BW38" s="646"/>
      <c r="BX38" s="646"/>
      <c r="BY38" s="646"/>
      <c r="BZ38" s="646"/>
      <c r="CA38" s="646"/>
      <c r="CB38" s="655"/>
      <c r="CD38" s="660" t="s">
        <v>337</v>
      </c>
      <c r="CE38" s="661"/>
      <c r="CF38" s="661"/>
      <c r="CG38" s="661"/>
      <c r="CH38" s="661"/>
      <c r="CI38" s="661"/>
      <c r="CJ38" s="661"/>
      <c r="CK38" s="661"/>
      <c r="CL38" s="661"/>
      <c r="CM38" s="661"/>
      <c r="CN38" s="661"/>
      <c r="CO38" s="661"/>
      <c r="CP38" s="661"/>
      <c r="CQ38" s="662"/>
      <c r="CR38" s="645">
        <v>2737377</v>
      </c>
      <c r="CS38" s="646"/>
      <c r="CT38" s="646"/>
      <c r="CU38" s="646"/>
      <c r="CV38" s="646"/>
      <c r="CW38" s="646"/>
      <c r="CX38" s="646"/>
      <c r="CY38" s="647"/>
      <c r="CZ38" s="650">
        <v>10.5</v>
      </c>
      <c r="DA38" s="681"/>
      <c r="DB38" s="681"/>
      <c r="DC38" s="684"/>
      <c r="DD38" s="654">
        <v>2278635</v>
      </c>
      <c r="DE38" s="646"/>
      <c r="DF38" s="646"/>
      <c r="DG38" s="646"/>
      <c r="DH38" s="646"/>
      <c r="DI38" s="646"/>
      <c r="DJ38" s="646"/>
      <c r="DK38" s="647"/>
      <c r="DL38" s="654">
        <v>2184420</v>
      </c>
      <c r="DM38" s="646"/>
      <c r="DN38" s="646"/>
      <c r="DO38" s="646"/>
      <c r="DP38" s="646"/>
      <c r="DQ38" s="646"/>
      <c r="DR38" s="646"/>
      <c r="DS38" s="646"/>
      <c r="DT38" s="646"/>
      <c r="DU38" s="646"/>
      <c r="DV38" s="647"/>
      <c r="DW38" s="650">
        <v>13.2</v>
      </c>
      <c r="DX38" s="681"/>
      <c r="DY38" s="681"/>
      <c r="DZ38" s="681"/>
      <c r="EA38" s="681"/>
      <c r="EB38" s="681"/>
      <c r="EC38" s="682"/>
    </row>
    <row r="39" spans="2:133" ht="11.25" customHeight="1">
      <c r="B39" s="642" t="s">
        <v>338</v>
      </c>
      <c r="C39" s="643"/>
      <c r="D39" s="643"/>
      <c r="E39" s="643"/>
      <c r="F39" s="643"/>
      <c r="G39" s="643"/>
      <c r="H39" s="643"/>
      <c r="I39" s="643"/>
      <c r="J39" s="643"/>
      <c r="K39" s="643"/>
      <c r="L39" s="643"/>
      <c r="M39" s="643"/>
      <c r="N39" s="643"/>
      <c r="O39" s="643"/>
      <c r="P39" s="643"/>
      <c r="Q39" s="644"/>
      <c r="R39" s="645">
        <v>2001253</v>
      </c>
      <c r="S39" s="646"/>
      <c r="T39" s="646"/>
      <c r="U39" s="646"/>
      <c r="V39" s="646"/>
      <c r="W39" s="646"/>
      <c r="X39" s="646"/>
      <c r="Y39" s="647"/>
      <c r="Z39" s="648">
        <v>7.5</v>
      </c>
      <c r="AA39" s="648"/>
      <c r="AB39" s="648"/>
      <c r="AC39" s="648"/>
      <c r="AD39" s="649" t="s">
        <v>129</v>
      </c>
      <c r="AE39" s="649"/>
      <c r="AF39" s="649"/>
      <c r="AG39" s="649"/>
      <c r="AH39" s="649"/>
      <c r="AI39" s="649"/>
      <c r="AJ39" s="649"/>
      <c r="AK39" s="649"/>
      <c r="AL39" s="650" t="s">
        <v>138</v>
      </c>
      <c r="AM39" s="651"/>
      <c r="AN39" s="651"/>
      <c r="AO39" s="652"/>
      <c r="AQ39" s="723" t="s">
        <v>339</v>
      </c>
      <c r="AR39" s="724"/>
      <c r="AS39" s="724"/>
      <c r="AT39" s="724"/>
      <c r="AU39" s="724"/>
      <c r="AV39" s="724"/>
      <c r="AW39" s="724"/>
      <c r="AX39" s="724"/>
      <c r="AY39" s="725"/>
      <c r="AZ39" s="645">
        <v>167141</v>
      </c>
      <c r="BA39" s="646"/>
      <c r="BB39" s="646"/>
      <c r="BC39" s="646"/>
      <c r="BD39" s="679"/>
      <c r="BE39" s="679"/>
      <c r="BF39" s="700"/>
      <c r="BG39" s="660" t="s">
        <v>340</v>
      </c>
      <c r="BH39" s="661"/>
      <c r="BI39" s="661"/>
      <c r="BJ39" s="661"/>
      <c r="BK39" s="661"/>
      <c r="BL39" s="661"/>
      <c r="BM39" s="661"/>
      <c r="BN39" s="661"/>
      <c r="BO39" s="661"/>
      <c r="BP39" s="661"/>
      <c r="BQ39" s="661"/>
      <c r="BR39" s="661"/>
      <c r="BS39" s="661"/>
      <c r="BT39" s="661"/>
      <c r="BU39" s="662"/>
      <c r="BV39" s="645">
        <v>14930</v>
      </c>
      <c r="BW39" s="646"/>
      <c r="BX39" s="646"/>
      <c r="BY39" s="646"/>
      <c r="BZ39" s="646"/>
      <c r="CA39" s="646"/>
      <c r="CB39" s="655"/>
      <c r="CD39" s="660" t="s">
        <v>341</v>
      </c>
      <c r="CE39" s="661"/>
      <c r="CF39" s="661"/>
      <c r="CG39" s="661"/>
      <c r="CH39" s="661"/>
      <c r="CI39" s="661"/>
      <c r="CJ39" s="661"/>
      <c r="CK39" s="661"/>
      <c r="CL39" s="661"/>
      <c r="CM39" s="661"/>
      <c r="CN39" s="661"/>
      <c r="CO39" s="661"/>
      <c r="CP39" s="661"/>
      <c r="CQ39" s="662"/>
      <c r="CR39" s="645">
        <v>425583</v>
      </c>
      <c r="CS39" s="679"/>
      <c r="CT39" s="679"/>
      <c r="CU39" s="679"/>
      <c r="CV39" s="679"/>
      <c r="CW39" s="679"/>
      <c r="CX39" s="679"/>
      <c r="CY39" s="680"/>
      <c r="CZ39" s="650">
        <v>1.6</v>
      </c>
      <c r="DA39" s="681"/>
      <c r="DB39" s="681"/>
      <c r="DC39" s="684"/>
      <c r="DD39" s="654">
        <v>45005</v>
      </c>
      <c r="DE39" s="679"/>
      <c r="DF39" s="679"/>
      <c r="DG39" s="679"/>
      <c r="DH39" s="679"/>
      <c r="DI39" s="679"/>
      <c r="DJ39" s="679"/>
      <c r="DK39" s="680"/>
      <c r="DL39" s="654" t="s">
        <v>129</v>
      </c>
      <c r="DM39" s="679"/>
      <c r="DN39" s="679"/>
      <c r="DO39" s="679"/>
      <c r="DP39" s="679"/>
      <c r="DQ39" s="679"/>
      <c r="DR39" s="679"/>
      <c r="DS39" s="679"/>
      <c r="DT39" s="679"/>
      <c r="DU39" s="679"/>
      <c r="DV39" s="680"/>
      <c r="DW39" s="650" t="s">
        <v>138</v>
      </c>
      <c r="DX39" s="681"/>
      <c r="DY39" s="681"/>
      <c r="DZ39" s="681"/>
      <c r="EA39" s="681"/>
      <c r="EB39" s="681"/>
      <c r="EC39" s="682"/>
    </row>
    <row r="40" spans="2:133" ht="11.25" customHeight="1">
      <c r="B40" s="642" t="s">
        <v>342</v>
      </c>
      <c r="C40" s="643"/>
      <c r="D40" s="643"/>
      <c r="E40" s="643"/>
      <c r="F40" s="643"/>
      <c r="G40" s="643"/>
      <c r="H40" s="643"/>
      <c r="I40" s="643"/>
      <c r="J40" s="643"/>
      <c r="K40" s="643"/>
      <c r="L40" s="643"/>
      <c r="M40" s="643"/>
      <c r="N40" s="643"/>
      <c r="O40" s="643"/>
      <c r="P40" s="643"/>
      <c r="Q40" s="644"/>
      <c r="R40" s="645" t="s">
        <v>129</v>
      </c>
      <c r="S40" s="646"/>
      <c r="T40" s="646"/>
      <c r="U40" s="646"/>
      <c r="V40" s="646"/>
      <c r="W40" s="646"/>
      <c r="X40" s="646"/>
      <c r="Y40" s="647"/>
      <c r="Z40" s="648" t="s">
        <v>138</v>
      </c>
      <c r="AA40" s="648"/>
      <c r="AB40" s="648"/>
      <c r="AC40" s="648"/>
      <c r="AD40" s="649" t="s">
        <v>129</v>
      </c>
      <c r="AE40" s="649"/>
      <c r="AF40" s="649"/>
      <c r="AG40" s="649"/>
      <c r="AH40" s="649"/>
      <c r="AI40" s="649"/>
      <c r="AJ40" s="649"/>
      <c r="AK40" s="649"/>
      <c r="AL40" s="650" t="s">
        <v>129</v>
      </c>
      <c r="AM40" s="651"/>
      <c r="AN40" s="651"/>
      <c r="AO40" s="652"/>
      <c r="AQ40" s="723" t="s">
        <v>343</v>
      </c>
      <c r="AR40" s="724"/>
      <c r="AS40" s="724"/>
      <c r="AT40" s="724"/>
      <c r="AU40" s="724"/>
      <c r="AV40" s="724"/>
      <c r="AW40" s="724"/>
      <c r="AX40" s="724"/>
      <c r="AY40" s="725"/>
      <c r="AZ40" s="645" t="s">
        <v>129</v>
      </c>
      <c r="BA40" s="646"/>
      <c r="BB40" s="646"/>
      <c r="BC40" s="646"/>
      <c r="BD40" s="679"/>
      <c r="BE40" s="679"/>
      <c r="BF40" s="700"/>
      <c r="BG40" s="726" t="s">
        <v>344</v>
      </c>
      <c r="BH40" s="727"/>
      <c r="BI40" s="727"/>
      <c r="BJ40" s="727"/>
      <c r="BK40" s="727"/>
      <c r="BL40" s="236"/>
      <c r="BM40" s="661" t="s">
        <v>345</v>
      </c>
      <c r="BN40" s="661"/>
      <c r="BO40" s="661"/>
      <c r="BP40" s="661"/>
      <c r="BQ40" s="661"/>
      <c r="BR40" s="661"/>
      <c r="BS40" s="661"/>
      <c r="BT40" s="661"/>
      <c r="BU40" s="662"/>
      <c r="BV40" s="645">
        <v>83</v>
      </c>
      <c r="BW40" s="646"/>
      <c r="BX40" s="646"/>
      <c r="BY40" s="646"/>
      <c r="BZ40" s="646"/>
      <c r="CA40" s="646"/>
      <c r="CB40" s="655"/>
      <c r="CD40" s="660" t="s">
        <v>346</v>
      </c>
      <c r="CE40" s="661"/>
      <c r="CF40" s="661"/>
      <c r="CG40" s="661"/>
      <c r="CH40" s="661"/>
      <c r="CI40" s="661"/>
      <c r="CJ40" s="661"/>
      <c r="CK40" s="661"/>
      <c r="CL40" s="661"/>
      <c r="CM40" s="661"/>
      <c r="CN40" s="661"/>
      <c r="CO40" s="661"/>
      <c r="CP40" s="661"/>
      <c r="CQ40" s="662"/>
      <c r="CR40" s="645">
        <v>147161</v>
      </c>
      <c r="CS40" s="646"/>
      <c r="CT40" s="646"/>
      <c r="CU40" s="646"/>
      <c r="CV40" s="646"/>
      <c r="CW40" s="646"/>
      <c r="CX40" s="646"/>
      <c r="CY40" s="647"/>
      <c r="CZ40" s="650">
        <v>0.6</v>
      </c>
      <c r="DA40" s="681"/>
      <c r="DB40" s="681"/>
      <c r="DC40" s="684"/>
      <c r="DD40" s="654">
        <v>601</v>
      </c>
      <c r="DE40" s="646"/>
      <c r="DF40" s="646"/>
      <c r="DG40" s="646"/>
      <c r="DH40" s="646"/>
      <c r="DI40" s="646"/>
      <c r="DJ40" s="646"/>
      <c r="DK40" s="647"/>
      <c r="DL40" s="654">
        <v>493</v>
      </c>
      <c r="DM40" s="646"/>
      <c r="DN40" s="646"/>
      <c r="DO40" s="646"/>
      <c r="DP40" s="646"/>
      <c r="DQ40" s="646"/>
      <c r="DR40" s="646"/>
      <c r="DS40" s="646"/>
      <c r="DT40" s="646"/>
      <c r="DU40" s="646"/>
      <c r="DV40" s="647"/>
      <c r="DW40" s="650">
        <v>0</v>
      </c>
      <c r="DX40" s="681"/>
      <c r="DY40" s="681"/>
      <c r="DZ40" s="681"/>
      <c r="EA40" s="681"/>
      <c r="EB40" s="681"/>
      <c r="EC40" s="682"/>
    </row>
    <row r="41" spans="2:133" ht="11.25" customHeight="1">
      <c r="B41" s="642" t="s">
        <v>347</v>
      </c>
      <c r="C41" s="643"/>
      <c r="D41" s="643"/>
      <c r="E41" s="643"/>
      <c r="F41" s="643"/>
      <c r="G41" s="643"/>
      <c r="H41" s="643"/>
      <c r="I41" s="643"/>
      <c r="J41" s="643"/>
      <c r="K41" s="643"/>
      <c r="L41" s="643"/>
      <c r="M41" s="643"/>
      <c r="N41" s="643"/>
      <c r="O41" s="643"/>
      <c r="P41" s="643"/>
      <c r="Q41" s="644"/>
      <c r="R41" s="645">
        <v>702253</v>
      </c>
      <c r="S41" s="646"/>
      <c r="T41" s="646"/>
      <c r="U41" s="646"/>
      <c r="V41" s="646"/>
      <c r="W41" s="646"/>
      <c r="X41" s="646"/>
      <c r="Y41" s="647"/>
      <c r="Z41" s="648">
        <v>2.6</v>
      </c>
      <c r="AA41" s="648"/>
      <c r="AB41" s="648"/>
      <c r="AC41" s="648"/>
      <c r="AD41" s="649" t="s">
        <v>138</v>
      </c>
      <c r="AE41" s="649"/>
      <c r="AF41" s="649"/>
      <c r="AG41" s="649"/>
      <c r="AH41" s="649"/>
      <c r="AI41" s="649"/>
      <c r="AJ41" s="649"/>
      <c r="AK41" s="649"/>
      <c r="AL41" s="650" t="s">
        <v>129</v>
      </c>
      <c r="AM41" s="651"/>
      <c r="AN41" s="651"/>
      <c r="AO41" s="652"/>
      <c r="AQ41" s="723" t="s">
        <v>348</v>
      </c>
      <c r="AR41" s="724"/>
      <c r="AS41" s="724"/>
      <c r="AT41" s="724"/>
      <c r="AU41" s="724"/>
      <c r="AV41" s="724"/>
      <c r="AW41" s="724"/>
      <c r="AX41" s="724"/>
      <c r="AY41" s="725"/>
      <c r="AZ41" s="645">
        <v>512169</v>
      </c>
      <c r="BA41" s="646"/>
      <c r="BB41" s="646"/>
      <c r="BC41" s="646"/>
      <c r="BD41" s="679"/>
      <c r="BE41" s="679"/>
      <c r="BF41" s="700"/>
      <c r="BG41" s="726"/>
      <c r="BH41" s="727"/>
      <c r="BI41" s="727"/>
      <c r="BJ41" s="727"/>
      <c r="BK41" s="727"/>
      <c r="BL41" s="236"/>
      <c r="BM41" s="661" t="s">
        <v>349</v>
      </c>
      <c r="BN41" s="661"/>
      <c r="BO41" s="661"/>
      <c r="BP41" s="661"/>
      <c r="BQ41" s="661"/>
      <c r="BR41" s="661"/>
      <c r="BS41" s="661"/>
      <c r="BT41" s="661"/>
      <c r="BU41" s="662"/>
      <c r="BV41" s="645" t="s">
        <v>129</v>
      </c>
      <c r="BW41" s="646"/>
      <c r="BX41" s="646"/>
      <c r="BY41" s="646"/>
      <c r="BZ41" s="646"/>
      <c r="CA41" s="646"/>
      <c r="CB41" s="655"/>
      <c r="CD41" s="660" t="s">
        <v>350</v>
      </c>
      <c r="CE41" s="661"/>
      <c r="CF41" s="661"/>
      <c r="CG41" s="661"/>
      <c r="CH41" s="661"/>
      <c r="CI41" s="661"/>
      <c r="CJ41" s="661"/>
      <c r="CK41" s="661"/>
      <c r="CL41" s="661"/>
      <c r="CM41" s="661"/>
      <c r="CN41" s="661"/>
      <c r="CO41" s="661"/>
      <c r="CP41" s="661"/>
      <c r="CQ41" s="662"/>
      <c r="CR41" s="645" t="s">
        <v>129</v>
      </c>
      <c r="CS41" s="679"/>
      <c r="CT41" s="679"/>
      <c r="CU41" s="679"/>
      <c r="CV41" s="679"/>
      <c r="CW41" s="679"/>
      <c r="CX41" s="679"/>
      <c r="CY41" s="680"/>
      <c r="CZ41" s="650" t="s">
        <v>138</v>
      </c>
      <c r="DA41" s="681"/>
      <c r="DB41" s="681"/>
      <c r="DC41" s="684"/>
      <c r="DD41" s="654" t="s">
        <v>138</v>
      </c>
      <c r="DE41" s="679"/>
      <c r="DF41" s="679"/>
      <c r="DG41" s="679"/>
      <c r="DH41" s="679"/>
      <c r="DI41" s="679"/>
      <c r="DJ41" s="679"/>
      <c r="DK41" s="680"/>
      <c r="DL41" s="730"/>
      <c r="DM41" s="731"/>
      <c r="DN41" s="731"/>
      <c r="DO41" s="731"/>
      <c r="DP41" s="731"/>
      <c r="DQ41" s="731"/>
      <c r="DR41" s="731"/>
      <c r="DS41" s="731"/>
      <c r="DT41" s="731"/>
      <c r="DU41" s="731"/>
      <c r="DV41" s="732"/>
      <c r="DW41" s="733"/>
      <c r="DX41" s="734"/>
      <c r="DY41" s="734"/>
      <c r="DZ41" s="734"/>
      <c r="EA41" s="734"/>
      <c r="EB41" s="734"/>
      <c r="EC41" s="735"/>
    </row>
    <row r="42" spans="2:133" ht="11.25" customHeight="1">
      <c r="B42" s="686" t="s">
        <v>351</v>
      </c>
      <c r="C42" s="687"/>
      <c r="D42" s="687"/>
      <c r="E42" s="687"/>
      <c r="F42" s="687"/>
      <c r="G42" s="687"/>
      <c r="H42" s="687"/>
      <c r="I42" s="687"/>
      <c r="J42" s="687"/>
      <c r="K42" s="687"/>
      <c r="L42" s="687"/>
      <c r="M42" s="687"/>
      <c r="N42" s="687"/>
      <c r="O42" s="687"/>
      <c r="P42" s="687"/>
      <c r="Q42" s="688"/>
      <c r="R42" s="736">
        <v>26517446</v>
      </c>
      <c r="S42" s="737"/>
      <c r="T42" s="737"/>
      <c r="U42" s="737"/>
      <c r="V42" s="737"/>
      <c r="W42" s="737"/>
      <c r="X42" s="737"/>
      <c r="Y42" s="739"/>
      <c r="Z42" s="740">
        <v>100</v>
      </c>
      <c r="AA42" s="740"/>
      <c r="AB42" s="740"/>
      <c r="AC42" s="740"/>
      <c r="AD42" s="741">
        <v>15788393</v>
      </c>
      <c r="AE42" s="741"/>
      <c r="AF42" s="741"/>
      <c r="AG42" s="741"/>
      <c r="AH42" s="741"/>
      <c r="AI42" s="741"/>
      <c r="AJ42" s="741"/>
      <c r="AK42" s="741"/>
      <c r="AL42" s="742">
        <v>100</v>
      </c>
      <c r="AM42" s="717"/>
      <c r="AN42" s="717"/>
      <c r="AO42" s="743"/>
      <c r="AQ42" s="744" t="s">
        <v>352</v>
      </c>
      <c r="AR42" s="745"/>
      <c r="AS42" s="745"/>
      <c r="AT42" s="745"/>
      <c r="AU42" s="745"/>
      <c r="AV42" s="745"/>
      <c r="AW42" s="745"/>
      <c r="AX42" s="745"/>
      <c r="AY42" s="746"/>
      <c r="AZ42" s="736">
        <v>2150708</v>
      </c>
      <c r="BA42" s="737"/>
      <c r="BB42" s="737"/>
      <c r="BC42" s="737"/>
      <c r="BD42" s="716"/>
      <c r="BE42" s="716"/>
      <c r="BF42" s="718"/>
      <c r="BG42" s="728"/>
      <c r="BH42" s="729"/>
      <c r="BI42" s="729"/>
      <c r="BJ42" s="729"/>
      <c r="BK42" s="729"/>
      <c r="BL42" s="237"/>
      <c r="BM42" s="671" t="s">
        <v>353</v>
      </c>
      <c r="BN42" s="671"/>
      <c r="BO42" s="671"/>
      <c r="BP42" s="671"/>
      <c r="BQ42" s="671"/>
      <c r="BR42" s="671"/>
      <c r="BS42" s="671"/>
      <c r="BT42" s="671"/>
      <c r="BU42" s="672"/>
      <c r="BV42" s="736">
        <v>353</v>
      </c>
      <c r="BW42" s="737"/>
      <c r="BX42" s="737"/>
      <c r="BY42" s="737"/>
      <c r="BZ42" s="737"/>
      <c r="CA42" s="737"/>
      <c r="CB42" s="738"/>
      <c r="CD42" s="642" t="s">
        <v>354</v>
      </c>
      <c r="CE42" s="643"/>
      <c r="CF42" s="643"/>
      <c r="CG42" s="643"/>
      <c r="CH42" s="643"/>
      <c r="CI42" s="643"/>
      <c r="CJ42" s="643"/>
      <c r="CK42" s="643"/>
      <c r="CL42" s="643"/>
      <c r="CM42" s="643"/>
      <c r="CN42" s="643"/>
      <c r="CO42" s="643"/>
      <c r="CP42" s="643"/>
      <c r="CQ42" s="644"/>
      <c r="CR42" s="645">
        <v>1778328</v>
      </c>
      <c r="CS42" s="646"/>
      <c r="CT42" s="646"/>
      <c r="CU42" s="646"/>
      <c r="CV42" s="646"/>
      <c r="CW42" s="646"/>
      <c r="CX42" s="646"/>
      <c r="CY42" s="647"/>
      <c r="CZ42" s="650">
        <v>6.8</v>
      </c>
      <c r="DA42" s="651"/>
      <c r="DB42" s="651"/>
      <c r="DC42" s="663"/>
      <c r="DD42" s="654">
        <v>103644</v>
      </c>
      <c r="DE42" s="646"/>
      <c r="DF42" s="646"/>
      <c r="DG42" s="646"/>
      <c r="DH42" s="646"/>
      <c r="DI42" s="646"/>
      <c r="DJ42" s="646"/>
      <c r="DK42" s="647"/>
      <c r="DL42" s="730"/>
      <c r="DM42" s="731"/>
      <c r="DN42" s="731"/>
      <c r="DO42" s="731"/>
      <c r="DP42" s="731"/>
      <c r="DQ42" s="731"/>
      <c r="DR42" s="731"/>
      <c r="DS42" s="731"/>
      <c r="DT42" s="731"/>
      <c r="DU42" s="731"/>
      <c r="DV42" s="732"/>
      <c r="DW42" s="733"/>
      <c r="DX42" s="734"/>
      <c r="DY42" s="734"/>
      <c r="DZ42" s="734"/>
      <c r="EA42" s="734"/>
      <c r="EB42" s="734"/>
      <c r="EC42" s="735"/>
    </row>
    <row r="43" spans="2:133" ht="11.25" customHeight="1">
      <c r="BV43" s="238"/>
      <c r="BW43" s="238"/>
      <c r="BX43" s="238"/>
      <c r="BY43" s="238"/>
      <c r="BZ43" s="238"/>
      <c r="CA43" s="238"/>
      <c r="CB43" s="238"/>
      <c r="CD43" s="642" t="s">
        <v>355</v>
      </c>
      <c r="CE43" s="643"/>
      <c r="CF43" s="643"/>
      <c r="CG43" s="643"/>
      <c r="CH43" s="643"/>
      <c r="CI43" s="643"/>
      <c r="CJ43" s="643"/>
      <c r="CK43" s="643"/>
      <c r="CL43" s="643"/>
      <c r="CM43" s="643"/>
      <c r="CN43" s="643"/>
      <c r="CO43" s="643"/>
      <c r="CP43" s="643"/>
      <c r="CQ43" s="644"/>
      <c r="CR43" s="645">
        <v>22466</v>
      </c>
      <c r="CS43" s="679"/>
      <c r="CT43" s="679"/>
      <c r="CU43" s="679"/>
      <c r="CV43" s="679"/>
      <c r="CW43" s="679"/>
      <c r="CX43" s="679"/>
      <c r="CY43" s="680"/>
      <c r="CZ43" s="650">
        <v>0.1</v>
      </c>
      <c r="DA43" s="681"/>
      <c r="DB43" s="681"/>
      <c r="DC43" s="684"/>
      <c r="DD43" s="654">
        <v>22466</v>
      </c>
      <c r="DE43" s="679"/>
      <c r="DF43" s="679"/>
      <c r="DG43" s="679"/>
      <c r="DH43" s="679"/>
      <c r="DI43" s="679"/>
      <c r="DJ43" s="679"/>
      <c r="DK43" s="680"/>
      <c r="DL43" s="730"/>
      <c r="DM43" s="731"/>
      <c r="DN43" s="731"/>
      <c r="DO43" s="731"/>
      <c r="DP43" s="731"/>
      <c r="DQ43" s="731"/>
      <c r="DR43" s="731"/>
      <c r="DS43" s="731"/>
      <c r="DT43" s="731"/>
      <c r="DU43" s="731"/>
      <c r="DV43" s="732"/>
      <c r="DW43" s="733"/>
      <c r="DX43" s="734"/>
      <c r="DY43" s="734"/>
      <c r="DZ43" s="734"/>
      <c r="EA43" s="734"/>
      <c r="EB43" s="734"/>
      <c r="EC43" s="735"/>
    </row>
    <row r="44" spans="2:133" ht="11.25" customHeight="1">
      <c r="CD44" s="757" t="s">
        <v>303</v>
      </c>
      <c r="CE44" s="758"/>
      <c r="CF44" s="642" t="s">
        <v>356</v>
      </c>
      <c r="CG44" s="643"/>
      <c r="CH44" s="643"/>
      <c r="CI44" s="643"/>
      <c r="CJ44" s="643"/>
      <c r="CK44" s="643"/>
      <c r="CL44" s="643"/>
      <c r="CM44" s="643"/>
      <c r="CN44" s="643"/>
      <c r="CO44" s="643"/>
      <c r="CP44" s="643"/>
      <c r="CQ44" s="644"/>
      <c r="CR44" s="645">
        <v>1626538</v>
      </c>
      <c r="CS44" s="646"/>
      <c r="CT44" s="646"/>
      <c r="CU44" s="646"/>
      <c r="CV44" s="646"/>
      <c r="CW44" s="646"/>
      <c r="CX44" s="646"/>
      <c r="CY44" s="647"/>
      <c r="CZ44" s="650">
        <v>6.3</v>
      </c>
      <c r="DA44" s="651"/>
      <c r="DB44" s="651"/>
      <c r="DC44" s="663"/>
      <c r="DD44" s="654">
        <v>99955</v>
      </c>
      <c r="DE44" s="646"/>
      <c r="DF44" s="646"/>
      <c r="DG44" s="646"/>
      <c r="DH44" s="646"/>
      <c r="DI44" s="646"/>
      <c r="DJ44" s="646"/>
      <c r="DK44" s="647"/>
      <c r="DL44" s="730"/>
      <c r="DM44" s="731"/>
      <c r="DN44" s="731"/>
      <c r="DO44" s="731"/>
      <c r="DP44" s="731"/>
      <c r="DQ44" s="731"/>
      <c r="DR44" s="731"/>
      <c r="DS44" s="731"/>
      <c r="DT44" s="731"/>
      <c r="DU44" s="731"/>
      <c r="DV44" s="732"/>
      <c r="DW44" s="733"/>
      <c r="DX44" s="734"/>
      <c r="DY44" s="734"/>
      <c r="DZ44" s="734"/>
      <c r="EA44" s="734"/>
      <c r="EB44" s="734"/>
      <c r="EC44" s="735"/>
    </row>
    <row r="45" spans="2:133" ht="11.25" customHeight="1">
      <c r="CD45" s="759"/>
      <c r="CE45" s="760"/>
      <c r="CF45" s="642" t="s">
        <v>357</v>
      </c>
      <c r="CG45" s="643"/>
      <c r="CH45" s="643"/>
      <c r="CI45" s="643"/>
      <c r="CJ45" s="643"/>
      <c r="CK45" s="643"/>
      <c r="CL45" s="643"/>
      <c r="CM45" s="643"/>
      <c r="CN45" s="643"/>
      <c r="CO45" s="643"/>
      <c r="CP45" s="643"/>
      <c r="CQ45" s="644"/>
      <c r="CR45" s="645">
        <v>782380</v>
      </c>
      <c r="CS45" s="679"/>
      <c r="CT45" s="679"/>
      <c r="CU45" s="679"/>
      <c r="CV45" s="679"/>
      <c r="CW45" s="679"/>
      <c r="CX45" s="679"/>
      <c r="CY45" s="680"/>
      <c r="CZ45" s="650">
        <v>3</v>
      </c>
      <c r="DA45" s="681"/>
      <c r="DB45" s="681"/>
      <c r="DC45" s="684"/>
      <c r="DD45" s="654">
        <v>16598</v>
      </c>
      <c r="DE45" s="679"/>
      <c r="DF45" s="679"/>
      <c r="DG45" s="679"/>
      <c r="DH45" s="679"/>
      <c r="DI45" s="679"/>
      <c r="DJ45" s="679"/>
      <c r="DK45" s="680"/>
      <c r="DL45" s="730"/>
      <c r="DM45" s="731"/>
      <c r="DN45" s="731"/>
      <c r="DO45" s="731"/>
      <c r="DP45" s="731"/>
      <c r="DQ45" s="731"/>
      <c r="DR45" s="731"/>
      <c r="DS45" s="731"/>
      <c r="DT45" s="731"/>
      <c r="DU45" s="731"/>
      <c r="DV45" s="732"/>
      <c r="DW45" s="733"/>
      <c r="DX45" s="734"/>
      <c r="DY45" s="734"/>
      <c r="DZ45" s="734"/>
      <c r="EA45" s="734"/>
      <c r="EB45" s="734"/>
      <c r="EC45" s="735"/>
    </row>
    <row r="46" spans="2:133" ht="11.25" customHeight="1">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359</v>
      </c>
      <c r="CG46" s="643"/>
      <c r="CH46" s="643"/>
      <c r="CI46" s="643"/>
      <c r="CJ46" s="643"/>
      <c r="CK46" s="643"/>
      <c r="CL46" s="643"/>
      <c r="CM46" s="643"/>
      <c r="CN46" s="643"/>
      <c r="CO46" s="643"/>
      <c r="CP46" s="643"/>
      <c r="CQ46" s="644"/>
      <c r="CR46" s="645">
        <v>832051</v>
      </c>
      <c r="CS46" s="646"/>
      <c r="CT46" s="646"/>
      <c r="CU46" s="646"/>
      <c r="CV46" s="646"/>
      <c r="CW46" s="646"/>
      <c r="CX46" s="646"/>
      <c r="CY46" s="647"/>
      <c r="CZ46" s="650">
        <v>3.2</v>
      </c>
      <c r="DA46" s="651"/>
      <c r="DB46" s="651"/>
      <c r="DC46" s="663"/>
      <c r="DD46" s="654">
        <v>82117</v>
      </c>
      <c r="DE46" s="646"/>
      <c r="DF46" s="646"/>
      <c r="DG46" s="646"/>
      <c r="DH46" s="646"/>
      <c r="DI46" s="646"/>
      <c r="DJ46" s="646"/>
      <c r="DK46" s="647"/>
      <c r="DL46" s="730"/>
      <c r="DM46" s="731"/>
      <c r="DN46" s="731"/>
      <c r="DO46" s="731"/>
      <c r="DP46" s="731"/>
      <c r="DQ46" s="731"/>
      <c r="DR46" s="731"/>
      <c r="DS46" s="731"/>
      <c r="DT46" s="731"/>
      <c r="DU46" s="731"/>
      <c r="DV46" s="732"/>
      <c r="DW46" s="733"/>
      <c r="DX46" s="734"/>
      <c r="DY46" s="734"/>
      <c r="DZ46" s="734"/>
      <c r="EA46" s="734"/>
      <c r="EB46" s="734"/>
      <c r="EC46" s="735"/>
    </row>
    <row r="47" spans="2:133" ht="11.25" customHeight="1">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361</v>
      </c>
      <c r="CG47" s="643"/>
      <c r="CH47" s="643"/>
      <c r="CI47" s="643"/>
      <c r="CJ47" s="643"/>
      <c r="CK47" s="643"/>
      <c r="CL47" s="643"/>
      <c r="CM47" s="643"/>
      <c r="CN47" s="643"/>
      <c r="CO47" s="643"/>
      <c r="CP47" s="643"/>
      <c r="CQ47" s="644"/>
      <c r="CR47" s="645">
        <v>151790</v>
      </c>
      <c r="CS47" s="679"/>
      <c r="CT47" s="679"/>
      <c r="CU47" s="679"/>
      <c r="CV47" s="679"/>
      <c r="CW47" s="679"/>
      <c r="CX47" s="679"/>
      <c r="CY47" s="680"/>
      <c r="CZ47" s="650">
        <v>0.6</v>
      </c>
      <c r="DA47" s="681"/>
      <c r="DB47" s="681"/>
      <c r="DC47" s="684"/>
      <c r="DD47" s="654">
        <v>3689</v>
      </c>
      <c r="DE47" s="679"/>
      <c r="DF47" s="679"/>
      <c r="DG47" s="679"/>
      <c r="DH47" s="679"/>
      <c r="DI47" s="679"/>
      <c r="DJ47" s="679"/>
      <c r="DK47" s="680"/>
      <c r="DL47" s="730"/>
      <c r="DM47" s="731"/>
      <c r="DN47" s="731"/>
      <c r="DO47" s="731"/>
      <c r="DP47" s="731"/>
      <c r="DQ47" s="731"/>
      <c r="DR47" s="731"/>
      <c r="DS47" s="731"/>
      <c r="DT47" s="731"/>
      <c r="DU47" s="731"/>
      <c r="DV47" s="732"/>
      <c r="DW47" s="733"/>
      <c r="DX47" s="734"/>
      <c r="DY47" s="734"/>
      <c r="DZ47" s="734"/>
      <c r="EA47" s="734"/>
      <c r="EB47" s="734"/>
      <c r="EC47" s="735"/>
    </row>
    <row r="48" spans="2:133">
      <c r="B48" s="241" t="s">
        <v>362</v>
      </c>
      <c r="CD48" s="761"/>
      <c r="CE48" s="762"/>
      <c r="CF48" s="642" t="s">
        <v>363</v>
      </c>
      <c r="CG48" s="643"/>
      <c r="CH48" s="643"/>
      <c r="CI48" s="643"/>
      <c r="CJ48" s="643"/>
      <c r="CK48" s="643"/>
      <c r="CL48" s="643"/>
      <c r="CM48" s="643"/>
      <c r="CN48" s="643"/>
      <c r="CO48" s="643"/>
      <c r="CP48" s="643"/>
      <c r="CQ48" s="644"/>
      <c r="CR48" s="645" t="s">
        <v>129</v>
      </c>
      <c r="CS48" s="646"/>
      <c r="CT48" s="646"/>
      <c r="CU48" s="646"/>
      <c r="CV48" s="646"/>
      <c r="CW48" s="646"/>
      <c r="CX48" s="646"/>
      <c r="CY48" s="647"/>
      <c r="CZ48" s="650" t="s">
        <v>129</v>
      </c>
      <c r="DA48" s="651"/>
      <c r="DB48" s="651"/>
      <c r="DC48" s="663"/>
      <c r="DD48" s="654" t="s">
        <v>138</v>
      </c>
      <c r="DE48" s="646"/>
      <c r="DF48" s="646"/>
      <c r="DG48" s="646"/>
      <c r="DH48" s="646"/>
      <c r="DI48" s="646"/>
      <c r="DJ48" s="646"/>
      <c r="DK48" s="647"/>
      <c r="DL48" s="730"/>
      <c r="DM48" s="731"/>
      <c r="DN48" s="731"/>
      <c r="DO48" s="731"/>
      <c r="DP48" s="731"/>
      <c r="DQ48" s="731"/>
      <c r="DR48" s="731"/>
      <c r="DS48" s="731"/>
      <c r="DT48" s="731"/>
      <c r="DU48" s="731"/>
      <c r="DV48" s="732"/>
      <c r="DW48" s="733"/>
      <c r="DX48" s="734"/>
      <c r="DY48" s="734"/>
      <c r="DZ48" s="734"/>
      <c r="EA48" s="734"/>
      <c r="EB48" s="734"/>
      <c r="EC48" s="735"/>
    </row>
    <row r="49" spans="82:133" ht="11.25" customHeight="1">
      <c r="CD49" s="686" t="s">
        <v>364</v>
      </c>
      <c r="CE49" s="687"/>
      <c r="CF49" s="687"/>
      <c r="CG49" s="687"/>
      <c r="CH49" s="687"/>
      <c r="CI49" s="687"/>
      <c r="CJ49" s="687"/>
      <c r="CK49" s="687"/>
      <c r="CL49" s="687"/>
      <c r="CM49" s="687"/>
      <c r="CN49" s="687"/>
      <c r="CO49" s="687"/>
      <c r="CP49" s="687"/>
      <c r="CQ49" s="688"/>
      <c r="CR49" s="736">
        <v>26008874</v>
      </c>
      <c r="CS49" s="716"/>
      <c r="CT49" s="716"/>
      <c r="CU49" s="716"/>
      <c r="CV49" s="716"/>
      <c r="CW49" s="716"/>
      <c r="CX49" s="716"/>
      <c r="CY49" s="747"/>
      <c r="CZ49" s="742">
        <v>100</v>
      </c>
      <c r="DA49" s="748"/>
      <c r="DB49" s="748"/>
      <c r="DC49" s="749"/>
      <c r="DD49" s="750">
        <v>17878113</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lX71JXEx3PGAxE/1ydk1f0hGsS6yPs7RWPrGVbPvC4MvSxl/Boiv1bnZO6b7ykVb+cO3edbJAOQzAEJWyxdibw==" saltValue="ZLqc1bGzE3noHOfbabNG2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366</v>
      </c>
      <c r="DK2" s="793"/>
      <c r="DL2" s="793"/>
      <c r="DM2" s="793"/>
      <c r="DN2" s="793"/>
      <c r="DO2" s="794"/>
      <c r="DP2" s="250"/>
      <c r="DQ2" s="792" t="s">
        <v>367</v>
      </c>
      <c r="DR2" s="793"/>
      <c r="DS2" s="793"/>
      <c r="DT2" s="793"/>
      <c r="DU2" s="793"/>
      <c r="DV2" s="793"/>
      <c r="DW2" s="793"/>
      <c r="DX2" s="793"/>
      <c r="DY2" s="793"/>
      <c r="DZ2" s="794"/>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795" t="s">
        <v>368</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786" t="s">
        <v>370</v>
      </c>
      <c r="B5" s="787"/>
      <c r="C5" s="787"/>
      <c r="D5" s="787"/>
      <c r="E5" s="787"/>
      <c r="F5" s="787"/>
      <c r="G5" s="787"/>
      <c r="H5" s="787"/>
      <c r="I5" s="787"/>
      <c r="J5" s="787"/>
      <c r="K5" s="787"/>
      <c r="L5" s="787"/>
      <c r="M5" s="787"/>
      <c r="N5" s="787"/>
      <c r="O5" s="787"/>
      <c r="P5" s="788"/>
      <c r="Q5" s="763" t="s">
        <v>371</v>
      </c>
      <c r="R5" s="764"/>
      <c r="S5" s="764"/>
      <c r="T5" s="764"/>
      <c r="U5" s="765"/>
      <c r="V5" s="763" t="s">
        <v>372</v>
      </c>
      <c r="W5" s="764"/>
      <c r="X5" s="764"/>
      <c r="Y5" s="764"/>
      <c r="Z5" s="765"/>
      <c r="AA5" s="763" t="s">
        <v>373</v>
      </c>
      <c r="AB5" s="764"/>
      <c r="AC5" s="764"/>
      <c r="AD5" s="764"/>
      <c r="AE5" s="764"/>
      <c r="AF5" s="796" t="s">
        <v>374</v>
      </c>
      <c r="AG5" s="764"/>
      <c r="AH5" s="764"/>
      <c r="AI5" s="764"/>
      <c r="AJ5" s="775"/>
      <c r="AK5" s="764" t="s">
        <v>375</v>
      </c>
      <c r="AL5" s="764"/>
      <c r="AM5" s="764"/>
      <c r="AN5" s="764"/>
      <c r="AO5" s="765"/>
      <c r="AP5" s="763" t="s">
        <v>376</v>
      </c>
      <c r="AQ5" s="764"/>
      <c r="AR5" s="764"/>
      <c r="AS5" s="764"/>
      <c r="AT5" s="765"/>
      <c r="AU5" s="763" t="s">
        <v>377</v>
      </c>
      <c r="AV5" s="764"/>
      <c r="AW5" s="764"/>
      <c r="AX5" s="764"/>
      <c r="AY5" s="775"/>
      <c r="AZ5" s="257"/>
      <c r="BA5" s="257"/>
      <c r="BB5" s="257"/>
      <c r="BC5" s="257"/>
      <c r="BD5" s="257"/>
      <c r="BE5" s="258"/>
      <c r="BF5" s="258"/>
      <c r="BG5" s="258"/>
      <c r="BH5" s="258"/>
      <c r="BI5" s="258"/>
      <c r="BJ5" s="258"/>
      <c r="BK5" s="258"/>
      <c r="BL5" s="258"/>
      <c r="BM5" s="258"/>
      <c r="BN5" s="258"/>
      <c r="BO5" s="258"/>
      <c r="BP5" s="258"/>
      <c r="BQ5" s="786" t="s">
        <v>378</v>
      </c>
      <c r="BR5" s="787"/>
      <c r="BS5" s="787"/>
      <c r="BT5" s="787"/>
      <c r="BU5" s="787"/>
      <c r="BV5" s="787"/>
      <c r="BW5" s="787"/>
      <c r="BX5" s="787"/>
      <c r="BY5" s="787"/>
      <c r="BZ5" s="787"/>
      <c r="CA5" s="787"/>
      <c r="CB5" s="787"/>
      <c r="CC5" s="787"/>
      <c r="CD5" s="787"/>
      <c r="CE5" s="787"/>
      <c r="CF5" s="787"/>
      <c r="CG5" s="788"/>
      <c r="CH5" s="763" t="s">
        <v>379</v>
      </c>
      <c r="CI5" s="764"/>
      <c r="CJ5" s="764"/>
      <c r="CK5" s="764"/>
      <c r="CL5" s="765"/>
      <c r="CM5" s="763" t="s">
        <v>380</v>
      </c>
      <c r="CN5" s="764"/>
      <c r="CO5" s="764"/>
      <c r="CP5" s="764"/>
      <c r="CQ5" s="765"/>
      <c r="CR5" s="763" t="s">
        <v>381</v>
      </c>
      <c r="CS5" s="764"/>
      <c r="CT5" s="764"/>
      <c r="CU5" s="764"/>
      <c r="CV5" s="765"/>
      <c r="CW5" s="763" t="s">
        <v>382</v>
      </c>
      <c r="CX5" s="764"/>
      <c r="CY5" s="764"/>
      <c r="CZ5" s="764"/>
      <c r="DA5" s="765"/>
      <c r="DB5" s="763" t="s">
        <v>383</v>
      </c>
      <c r="DC5" s="764"/>
      <c r="DD5" s="764"/>
      <c r="DE5" s="764"/>
      <c r="DF5" s="765"/>
      <c r="DG5" s="769" t="s">
        <v>384</v>
      </c>
      <c r="DH5" s="770"/>
      <c r="DI5" s="770"/>
      <c r="DJ5" s="770"/>
      <c r="DK5" s="771"/>
      <c r="DL5" s="769" t="s">
        <v>385</v>
      </c>
      <c r="DM5" s="770"/>
      <c r="DN5" s="770"/>
      <c r="DO5" s="770"/>
      <c r="DP5" s="771"/>
      <c r="DQ5" s="763" t="s">
        <v>386</v>
      </c>
      <c r="DR5" s="764"/>
      <c r="DS5" s="764"/>
      <c r="DT5" s="764"/>
      <c r="DU5" s="765"/>
      <c r="DV5" s="763" t="s">
        <v>377</v>
      </c>
      <c r="DW5" s="764"/>
      <c r="DX5" s="764"/>
      <c r="DY5" s="764"/>
      <c r="DZ5" s="775"/>
      <c r="EA5" s="255"/>
    </row>
    <row r="6" spans="1:131" s="256" customFormat="1" ht="26.25" customHeight="1" thickBot="1">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c r="A7" s="259">
        <v>1</v>
      </c>
      <c r="B7" s="777" t="s">
        <v>387</v>
      </c>
      <c r="C7" s="778"/>
      <c r="D7" s="778"/>
      <c r="E7" s="778"/>
      <c r="F7" s="778"/>
      <c r="G7" s="778"/>
      <c r="H7" s="778"/>
      <c r="I7" s="778"/>
      <c r="J7" s="778"/>
      <c r="K7" s="778"/>
      <c r="L7" s="778"/>
      <c r="M7" s="778"/>
      <c r="N7" s="778"/>
      <c r="O7" s="778"/>
      <c r="P7" s="779"/>
      <c r="Q7" s="780">
        <v>26380</v>
      </c>
      <c r="R7" s="781"/>
      <c r="S7" s="781"/>
      <c r="T7" s="781"/>
      <c r="U7" s="781"/>
      <c r="V7" s="781">
        <v>25878</v>
      </c>
      <c r="W7" s="781"/>
      <c r="X7" s="781"/>
      <c r="Y7" s="781"/>
      <c r="Z7" s="781"/>
      <c r="AA7" s="781">
        <v>501</v>
      </c>
      <c r="AB7" s="781"/>
      <c r="AC7" s="781"/>
      <c r="AD7" s="781"/>
      <c r="AE7" s="782"/>
      <c r="AF7" s="783">
        <v>459</v>
      </c>
      <c r="AG7" s="784"/>
      <c r="AH7" s="784"/>
      <c r="AI7" s="784"/>
      <c r="AJ7" s="785"/>
      <c r="AK7" s="820">
        <v>496</v>
      </c>
      <c r="AL7" s="821"/>
      <c r="AM7" s="821"/>
      <c r="AN7" s="821"/>
      <c r="AO7" s="821"/>
      <c r="AP7" s="821">
        <v>30640</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614</v>
      </c>
      <c r="BT7" s="825"/>
      <c r="BU7" s="825"/>
      <c r="BV7" s="825"/>
      <c r="BW7" s="825"/>
      <c r="BX7" s="825"/>
      <c r="BY7" s="825"/>
      <c r="BZ7" s="825"/>
      <c r="CA7" s="825"/>
      <c r="CB7" s="825"/>
      <c r="CC7" s="825"/>
      <c r="CD7" s="825"/>
      <c r="CE7" s="825"/>
      <c r="CF7" s="825"/>
      <c r="CG7" s="826"/>
      <c r="CH7" s="817">
        <v>4</v>
      </c>
      <c r="CI7" s="818"/>
      <c r="CJ7" s="818"/>
      <c r="CK7" s="818"/>
      <c r="CL7" s="819"/>
      <c r="CM7" s="817">
        <v>174</v>
      </c>
      <c r="CN7" s="818"/>
      <c r="CO7" s="818"/>
      <c r="CP7" s="818"/>
      <c r="CQ7" s="819"/>
      <c r="CR7" s="817">
        <v>100</v>
      </c>
      <c r="CS7" s="818"/>
      <c r="CT7" s="818"/>
      <c r="CU7" s="818"/>
      <c r="CV7" s="819"/>
      <c r="CW7" s="817" t="s">
        <v>530</v>
      </c>
      <c r="CX7" s="818"/>
      <c r="CY7" s="818"/>
      <c r="CZ7" s="818"/>
      <c r="DA7" s="819"/>
      <c r="DB7" s="817" t="s">
        <v>530</v>
      </c>
      <c r="DC7" s="818"/>
      <c r="DD7" s="818"/>
      <c r="DE7" s="818"/>
      <c r="DF7" s="819"/>
      <c r="DG7" s="817" t="s">
        <v>530</v>
      </c>
      <c r="DH7" s="818"/>
      <c r="DI7" s="818"/>
      <c r="DJ7" s="818"/>
      <c r="DK7" s="819"/>
      <c r="DL7" s="817" t="s">
        <v>530</v>
      </c>
      <c r="DM7" s="818"/>
      <c r="DN7" s="818"/>
      <c r="DO7" s="818"/>
      <c r="DP7" s="819"/>
      <c r="DQ7" s="817" t="s">
        <v>530</v>
      </c>
      <c r="DR7" s="818"/>
      <c r="DS7" s="818"/>
      <c r="DT7" s="818"/>
      <c r="DU7" s="819"/>
      <c r="DV7" s="798"/>
      <c r="DW7" s="799"/>
      <c r="DX7" s="799"/>
      <c r="DY7" s="799"/>
      <c r="DZ7" s="800"/>
      <c r="EA7" s="255"/>
    </row>
    <row r="8" spans="1:131" s="256" customFormat="1" ht="26.25" customHeight="1">
      <c r="A8" s="262">
        <v>2</v>
      </c>
      <c r="B8" s="801" t="s">
        <v>388</v>
      </c>
      <c r="C8" s="802"/>
      <c r="D8" s="802"/>
      <c r="E8" s="802"/>
      <c r="F8" s="802"/>
      <c r="G8" s="802"/>
      <c r="H8" s="802"/>
      <c r="I8" s="802"/>
      <c r="J8" s="802"/>
      <c r="K8" s="802"/>
      <c r="L8" s="802"/>
      <c r="M8" s="802"/>
      <c r="N8" s="802"/>
      <c r="O8" s="802"/>
      <c r="P8" s="803"/>
      <c r="Q8" s="804">
        <v>16</v>
      </c>
      <c r="R8" s="805"/>
      <c r="S8" s="805"/>
      <c r="T8" s="805"/>
      <c r="U8" s="805"/>
      <c r="V8" s="805">
        <v>13</v>
      </c>
      <c r="W8" s="805"/>
      <c r="X8" s="805"/>
      <c r="Y8" s="805"/>
      <c r="Z8" s="805"/>
      <c r="AA8" s="805">
        <v>3</v>
      </c>
      <c r="AB8" s="805"/>
      <c r="AC8" s="805"/>
      <c r="AD8" s="805"/>
      <c r="AE8" s="806"/>
      <c r="AF8" s="807">
        <v>3</v>
      </c>
      <c r="AG8" s="808"/>
      <c r="AH8" s="808"/>
      <c r="AI8" s="808"/>
      <c r="AJ8" s="809"/>
      <c r="AK8" s="810" t="s">
        <v>596</v>
      </c>
      <c r="AL8" s="811"/>
      <c r="AM8" s="811"/>
      <c r="AN8" s="811"/>
      <c r="AO8" s="811"/>
      <c r="AP8" s="811">
        <v>0</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c r="A9" s="262">
        <v>3</v>
      </c>
      <c r="B9" s="801" t="s">
        <v>389</v>
      </c>
      <c r="C9" s="802"/>
      <c r="D9" s="802"/>
      <c r="E9" s="802"/>
      <c r="F9" s="802"/>
      <c r="G9" s="802"/>
      <c r="H9" s="802"/>
      <c r="I9" s="802"/>
      <c r="J9" s="802"/>
      <c r="K9" s="802"/>
      <c r="L9" s="802"/>
      <c r="M9" s="802"/>
      <c r="N9" s="802"/>
      <c r="O9" s="802"/>
      <c r="P9" s="803"/>
      <c r="Q9" s="804">
        <v>42</v>
      </c>
      <c r="R9" s="805"/>
      <c r="S9" s="805"/>
      <c r="T9" s="805"/>
      <c r="U9" s="805"/>
      <c r="V9" s="805">
        <v>40</v>
      </c>
      <c r="W9" s="805"/>
      <c r="X9" s="805"/>
      <c r="Y9" s="805"/>
      <c r="Z9" s="805"/>
      <c r="AA9" s="805">
        <v>2</v>
      </c>
      <c r="AB9" s="805"/>
      <c r="AC9" s="805"/>
      <c r="AD9" s="805"/>
      <c r="AE9" s="806"/>
      <c r="AF9" s="807">
        <v>2</v>
      </c>
      <c r="AG9" s="808"/>
      <c r="AH9" s="808"/>
      <c r="AI9" s="808"/>
      <c r="AJ9" s="809"/>
      <c r="AK9" s="810">
        <v>22</v>
      </c>
      <c r="AL9" s="811"/>
      <c r="AM9" s="811"/>
      <c r="AN9" s="811"/>
      <c r="AO9" s="811"/>
      <c r="AP9" s="811" t="s">
        <v>596</v>
      </c>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c r="A10" s="262">
        <v>4</v>
      </c>
      <c r="B10" s="801" t="s">
        <v>390</v>
      </c>
      <c r="C10" s="802"/>
      <c r="D10" s="802"/>
      <c r="E10" s="802"/>
      <c r="F10" s="802"/>
      <c r="G10" s="802"/>
      <c r="H10" s="802"/>
      <c r="I10" s="802"/>
      <c r="J10" s="802"/>
      <c r="K10" s="802"/>
      <c r="L10" s="802"/>
      <c r="M10" s="802"/>
      <c r="N10" s="802"/>
      <c r="O10" s="802"/>
      <c r="P10" s="803"/>
      <c r="Q10" s="804">
        <v>215</v>
      </c>
      <c r="R10" s="805"/>
      <c r="S10" s="805"/>
      <c r="T10" s="805"/>
      <c r="U10" s="805"/>
      <c r="V10" s="805">
        <v>213</v>
      </c>
      <c r="W10" s="805"/>
      <c r="X10" s="805"/>
      <c r="Y10" s="805"/>
      <c r="Z10" s="805"/>
      <c r="AA10" s="805">
        <v>2</v>
      </c>
      <c r="AB10" s="805"/>
      <c r="AC10" s="805"/>
      <c r="AD10" s="805"/>
      <c r="AE10" s="806"/>
      <c r="AF10" s="807">
        <v>2</v>
      </c>
      <c r="AG10" s="808"/>
      <c r="AH10" s="808"/>
      <c r="AI10" s="808"/>
      <c r="AJ10" s="809"/>
      <c r="AK10" s="810">
        <v>129</v>
      </c>
      <c r="AL10" s="811"/>
      <c r="AM10" s="811"/>
      <c r="AN10" s="811"/>
      <c r="AO10" s="811"/>
      <c r="AP10" s="811">
        <v>615</v>
      </c>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391</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c r="A23" s="265" t="s">
        <v>392</v>
      </c>
      <c r="B23" s="836" t="s">
        <v>393</v>
      </c>
      <c r="C23" s="837"/>
      <c r="D23" s="837"/>
      <c r="E23" s="837"/>
      <c r="F23" s="837"/>
      <c r="G23" s="837"/>
      <c r="H23" s="837"/>
      <c r="I23" s="837"/>
      <c r="J23" s="837"/>
      <c r="K23" s="837"/>
      <c r="L23" s="837"/>
      <c r="M23" s="837"/>
      <c r="N23" s="837"/>
      <c r="O23" s="837"/>
      <c r="P23" s="838"/>
      <c r="Q23" s="839">
        <v>26517</v>
      </c>
      <c r="R23" s="840"/>
      <c r="S23" s="840"/>
      <c r="T23" s="840"/>
      <c r="U23" s="840"/>
      <c r="V23" s="840">
        <v>26009</v>
      </c>
      <c r="W23" s="840"/>
      <c r="X23" s="840"/>
      <c r="Y23" s="840"/>
      <c r="Z23" s="840"/>
      <c r="AA23" s="840">
        <v>509</v>
      </c>
      <c r="AB23" s="840"/>
      <c r="AC23" s="840"/>
      <c r="AD23" s="840"/>
      <c r="AE23" s="841"/>
      <c r="AF23" s="842">
        <v>466</v>
      </c>
      <c r="AG23" s="840"/>
      <c r="AH23" s="840"/>
      <c r="AI23" s="840"/>
      <c r="AJ23" s="843"/>
      <c r="AK23" s="844"/>
      <c r="AL23" s="845"/>
      <c r="AM23" s="845"/>
      <c r="AN23" s="845"/>
      <c r="AO23" s="845"/>
      <c r="AP23" s="840">
        <v>31255</v>
      </c>
      <c r="AQ23" s="840"/>
      <c r="AR23" s="840"/>
      <c r="AS23" s="840"/>
      <c r="AT23" s="840"/>
      <c r="AU23" s="846"/>
      <c r="AV23" s="846"/>
      <c r="AW23" s="846"/>
      <c r="AX23" s="846"/>
      <c r="AY23" s="847"/>
      <c r="AZ23" s="855" t="s">
        <v>394</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c r="A24" s="854" t="s">
        <v>395</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c r="A25" s="795" t="s">
        <v>396</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c r="A26" s="786" t="s">
        <v>370</v>
      </c>
      <c r="B26" s="787"/>
      <c r="C26" s="787"/>
      <c r="D26" s="787"/>
      <c r="E26" s="787"/>
      <c r="F26" s="787"/>
      <c r="G26" s="787"/>
      <c r="H26" s="787"/>
      <c r="I26" s="787"/>
      <c r="J26" s="787"/>
      <c r="K26" s="787"/>
      <c r="L26" s="787"/>
      <c r="M26" s="787"/>
      <c r="N26" s="787"/>
      <c r="O26" s="787"/>
      <c r="P26" s="788"/>
      <c r="Q26" s="763" t="s">
        <v>397</v>
      </c>
      <c r="R26" s="764"/>
      <c r="S26" s="764"/>
      <c r="T26" s="764"/>
      <c r="U26" s="765"/>
      <c r="V26" s="763" t="s">
        <v>398</v>
      </c>
      <c r="W26" s="764"/>
      <c r="X26" s="764"/>
      <c r="Y26" s="764"/>
      <c r="Z26" s="765"/>
      <c r="AA26" s="763" t="s">
        <v>399</v>
      </c>
      <c r="AB26" s="764"/>
      <c r="AC26" s="764"/>
      <c r="AD26" s="764"/>
      <c r="AE26" s="764"/>
      <c r="AF26" s="858" t="s">
        <v>400</v>
      </c>
      <c r="AG26" s="859"/>
      <c r="AH26" s="859"/>
      <c r="AI26" s="859"/>
      <c r="AJ26" s="860"/>
      <c r="AK26" s="764" t="s">
        <v>401</v>
      </c>
      <c r="AL26" s="764"/>
      <c r="AM26" s="764"/>
      <c r="AN26" s="764"/>
      <c r="AO26" s="765"/>
      <c r="AP26" s="763" t="s">
        <v>402</v>
      </c>
      <c r="AQ26" s="764"/>
      <c r="AR26" s="764"/>
      <c r="AS26" s="764"/>
      <c r="AT26" s="765"/>
      <c r="AU26" s="763" t="s">
        <v>403</v>
      </c>
      <c r="AV26" s="764"/>
      <c r="AW26" s="764"/>
      <c r="AX26" s="764"/>
      <c r="AY26" s="765"/>
      <c r="AZ26" s="763" t="s">
        <v>404</v>
      </c>
      <c r="BA26" s="764"/>
      <c r="BB26" s="764"/>
      <c r="BC26" s="764"/>
      <c r="BD26" s="765"/>
      <c r="BE26" s="763" t="s">
        <v>377</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c r="A28" s="267">
        <v>1</v>
      </c>
      <c r="B28" s="777" t="s">
        <v>405</v>
      </c>
      <c r="C28" s="778"/>
      <c r="D28" s="778"/>
      <c r="E28" s="778"/>
      <c r="F28" s="778"/>
      <c r="G28" s="778"/>
      <c r="H28" s="778"/>
      <c r="I28" s="778"/>
      <c r="J28" s="778"/>
      <c r="K28" s="778"/>
      <c r="L28" s="778"/>
      <c r="M28" s="778"/>
      <c r="N28" s="778"/>
      <c r="O28" s="778"/>
      <c r="P28" s="779"/>
      <c r="Q28" s="868">
        <v>7398</v>
      </c>
      <c r="R28" s="869"/>
      <c r="S28" s="869"/>
      <c r="T28" s="869"/>
      <c r="U28" s="869"/>
      <c r="V28" s="869">
        <v>7320</v>
      </c>
      <c r="W28" s="869"/>
      <c r="X28" s="869"/>
      <c r="Y28" s="869"/>
      <c r="Z28" s="869"/>
      <c r="AA28" s="869">
        <v>78</v>
      </c>
      <c r="AB28" s="869"/>
      <c r="AC28" s="869"/>
      <c r="AD28" s="869"/>
      <c r="AE28" s="870"/>
      <c r="AF28" s="871">
        <v>78</v>
      </c>
      <c r="AG28" s="869"/>
      <c r="AH28" s="869"/>
      <c r="AI28" s="869"/>
      <c r="AJ28" s="872"/>
      <c r="AK28" s="873">
        <v>512</v>
      </c>
      <c r="AL28" s="864"/>
      <c r="AM28" s="864"/>
      <c r="AN28" s="864"/>
      <c r="AO28" s="864"/>
      <c r="AP28" s="864" t="s">
        <v>597</v>
      </c>
      <c r="AQ28" s="864"/>
      <c r="AR28" s="864"/>
      <c r="AS28" s="864"/>
      <c r="AT28" s="864"/>
      <c r="AU28" s="864" t="s">
        <v>598</v>
      </c>
      <c r="AV28" s="864"/>
      <c r="AW28" s="864"/>
      <c r="AX28" s="864"/>
      <c r="AY28" s="864"/>
      <c r="AZ28" s="865" t="s">
        <v>598</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c r="A29" s="267">
        <v>2</v>
      </c>
      <c r="B29" s="801" t="s">
        <v>406</v>
      </c>
      <c r="C29" s="802"/>
      <c r="D29" s="802"/>
      <c r="E29" s="802"/>
      <c r="F29" s="802"/>
      <c r="G29" s="802"/>
      <c r="H29" s="802"/>
      <c r="I29" s="802"/>
      <c r="J29" s="802"/>
      <c r="K29" s="802"/>
      <c r="L29" s="802"/>
      <c r="M29" s="802"/>
      <c r="N29" s="802"/>
      <c r="O29" s="802"/>
      <c r="P29" s="803"/>
      <c r="Q29" s="804">
        <v>6962</v>
      </c>
      <c r="R29" s="805"/>
      <c r="S29" s="805"/>
      <c r="T29" s="805"/>
      <c r="U29" s="805"/>
      <c r="V29" s="805">
        <v>6609</v>
      </c>
      <c r="W29" s="805"/>
      <c r="X29" s="805"/>
      <c r="Y29" s="805"/>
      <c r="Z29" s="805"/>
      <c r="AA29" s="805">
        <v>354</v>
      </c>
      <c r="AB29" s="805"/>
      <c r="AC29" s="805"/>
      <c r="AD29" s="805"/>
      <c r="AE29" s="806"/>
      <c r="AF29" s="807">
        <v>354</v>
      </c>
      <c r="AG29" s="808"/>
      <c r="AH29" s="808"/>
      <c r="AI29" s="808"/>
      <c r="AJ29" s="809"/>
      <c r="AK29" s="876">
        <v>1074</v>
      </c>
      <c r="AL29" s="877"/>
      <c r="AM29" s="877"/>
      <c r="AN29" s="877"/>
      <c r="AO29" s="877"/>
      <c r="AP29" s="877" t="s">
        <v>599</v>
      </c>
      <c r="AQ29" s="877"/>
      <c r="AR29" s="877"/>
      <c r="AS29" s="877"/>
      <c r="AT29" s="877"/>
      <c r="AU29" s="877" t="s">
        <v>596</v>
      </c>
      <c r="AV29" s="877"/>
      <c r="AW29" s="877"/>
      <c r="AX29" s="877"/>
      <c r="AY29" s="877"/>
      <c r="AZ29" s="878" t="s">
        <v>597</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c r="A30" s="267">
        <v>3</v>
      </c>
      <c r="B30" s="801" t="s">
        <v>407</v>
      </c>
      <c r="C30" s="802"/>
      <c r="D30" s="802"/>
      <c r="E30" s="802"/>
      <c r="F30" s="802"/>
      <c r="G30" s="802"/>
      <c r="H30" s="802"/>
      <c r="I30" s="802"/>
      <c r="J30" s="802"/>
      <c r="K30" s="802"/>
      <c r="L30" s="802"/>
      <c r="M30" s="802"/>
      <c r="N30" s="802"/>
      <c r="O30" s="802"/>
      <c r="P30" s="803"/>
      <c r="Q30" s="804">
        <v>3</v>
      </c>
      <c r="R30" s="805"/>
      <c r="S30" s="805"/>
      <c r="T30" s="805"/>
      <c r="U30" s="805"/>
      <c r="V30" s="805">
        <v>2</v>
      </c>
      <c r="W30" s="805"/>
      <c r="X30" s="805"/>
      <c r="Y30" s="805"/>
      <c r="Z30" s="805"/>
      <c r="AA30" s="805">
        <v>0</v>
      </c>
      <c r="AB30" s="805"/>
      <c r="AC30" s="805"/>
      <c r="AD30" s="805"/>
      <c r="AE30" s="806"/>
      <c r="AF30" s="807">
        <v>0</v>
      </c>
      <c r="AG30" s="808"/>
      <c r="AH30" s="808"/>
      <c r="AI30" s="808"/>
      <c r="AJ30" s="809"/>
      <c r="AK30" s="876" t="s">
        <v>596</v>
      </c>
      <c r="AL30" s="877"/>
      <c r="AM30" s="877"/>
      <c r="AN30" s="877"/>
      <c r="AO30" s="877"/>
      <c r="AP30" s="877" t="s">
        <v>599</v>
      </c>
      <c r="AQ30" s="877"/>
      <c r="AR30" s="877"/>
      <c r="AS30" s="877"/>
      <c r="AT30" s="877"/>
      <c r="AU30" s="877" t="s">
        <v>596</v>
      </c>
      <c r="AV30" s="877"/>
      <c r="AW30" s="877"/>
      <c r="AX30" s="877"/>
      <c r="AY30" s="877"/>
      <c r="AZ30" s="878" t="s">
        <v>597</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c r="A31" s="267">
        <v>4</v>
      </c>
      <c r="B31" s="801" t="s">
        <v>408</v>
      </c>
      <c r="C31" s="802"/>
      <c r="D31" s="802"/>
      <c r="E31" s="802"/>
      <c r="F31" s="802"/>
      <c r="G31" s="802"/>
      <c r="H31" s="802"/>
      <c r="I31" s="802"/>
      <c r="J31" s="802"/>
      <c r="K31" s="802"/>
      <c r="L31" s="802"/>
      <c r="M31" s="802"/>
      <c r="N31" s="802"/>
      <c r="O31" s="802"/>
      <c r="P31" s="803"/>
      <c r="Q31" s="804">
        <v>63</v>
      </c>
      <c r="R31" s="805"/>
      <c r="S31" s="805"/>
      <c r="T31" s="805"/>
      <c r="U31" s="805"/>
      <c r="V31" s="805">
        <v>53</v>
      </c>
      <c r="W31" s="805"/>
      <c r="X31" s="805"/>
      <c r="Y31" s="805"/>
      <c r="Z31" s="805"/>
      <c r="AA31" s="805">
        <v>10</v>
      </c>
      <c r="AB31" s="805"/>
      <c r="AC31" s="805"/>
      <c r="AD31" s="805"/>
      <c r="AE31" s="806"/>
      <c r="AF31" s="807">
        <v>10</v>
      </c>
      <c r="AG31" s="808"/>
      <c r="AH31" s="808"/>
      <c r="AI31" s="808"/>
      <c r="AJ31" s="809"/>
      <c r="AK31" s="876" t="s">
        <v>596</v>
      </c>
      <c r="AL31" s="877"/>
      <c r="AM31" s="877"/>
      <c r="AN31" s="877"/>
      <c r="AO31" s="877"/>
      <c r="AP31" s="877" t="s">
        <v>599</v>
      </c>
      <c r="AQ31" s="877"/>
      <c r="AR31" s="877"/>
      <c r="AS31" s="877"/>
      <c r="AT31" s="877"/>
      <c r="AU31" s="877" t="s">
        <v>596</v>
      </c>
      <c r="AV31" s="877"/>
      <c r="AW31" s="877"/>
      <c r="AX31" s="877"/>
      <c r="AY31" s="877"/>
      <c r="AZ31" s="878" t="s">
        <v>597</v>
      </c>
      <c r="BA31" s="878"/>
      <c r="BB31" s="878"/>
      <c r="BC31" s="878"/>
      <c r="BD31" s="878"/>
      <c r="BE31" s="874"/>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c r="A32" s="267">
        <v>5</v>
      </c>
      <c r="B32" s="801" t="s">
        <v>409</v>
      </c>
      <c r="C32" s="802"/>
      <c r="D32" s="802"/>
      <c r="E32" s="802"/>
      <c r="F32" s="802"/>
      <c r="G32" s="802"/>
      <c r="H32" s="802"/>
      <c r="I32" s="802"/>
      <c r="J32" s="802"/>
      <c r="K32" s="802"/>
      <c r="L32" s="802"/>
      <c r="M32" s="802"/>
      <c r="N32" s="802"/>
      <c r="O32" s="802"/>
      <c r="P32" s="803"/>
      <c r="Q32" s="804">
        <v>1710</v>
      </c>
      <c r="R32" s="805"/>
      <c r="S32" s="805"/>
      <c r="T32" s="805"/>
      <c r="U32" s="805"/>
      <c r="V32" s="805">
        <v>1697</v>
      </c>
      <c r="W32" s="805"/>
      <c r="X32" s="805"/>
      <c r="Y32" s="805"/>
      <c r="Z32" s="805"/>
      <c r="AA32" s="805">
        <v>13</v>
      </c>
      <c r="AB32" s="805"/>
      <c r="AC32" s="805"/>
      <c r="AD32" s="805"/>
      <c r="AE32" s="806"/>
      <c r="AF32" s="807">
        <v>13</v>
      </c>
      <c r="AG32" s="808"/>
      <c r="AH32" s="808"/>
      <c r="AI32" s="808"/>
      <c r="AJ32" s="809"/>
      <c r="AK32" s="876">
        <v>1072</v>
      </c>
      <c r="AL32" s="877"/>
      <c r="AM32" s="877"/>
      <c r="AN32" s="877"/>
      <c r="AO32" s="877"/>
      <c r="AP32" s="877" t="s">
        <v>599</v>
      </c>
      <c r="AQ32" s="877"/>
      <c r="AR32" s="877"/>
      <c r="AS32" s="877"/>
      <c r="AT32" s="877"/>
      <c r="AU32" s="877" t="s">
        <v>596</v>
      </c>
      <c r="AV32" s="877"/>
      <c r="AW32" s="877"/>
      <c r="AX32" s="877"/>
      <c r="AY32" s="877"/>
      <c r="AZ32" s="878" t="s">
        <v>597</v>
      </c>
      <c r="BA32" s="878"/>
      <c r="BB32" s="878"/>
      <c r="BC32" s="878"/>
      <c r="BD32" s="878"/>
      <c r="BE32" s="874"/>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c r="A33" s="267">
        <v>6</v>
      </c>
      <c r="B33" s="801" t="s">
        <v>410</v>
      </c>
      <c r="C33" s="802"/>
      <c r="D33" s="802"/>
      <c r="E33" s="802"/>
      <c r="F33" s="802"/>
      <c r="G33" s="802"/>
      <c r="H33" s="802"/>
      <c r="I33" s="802"/>
      <c r="J33" s="802"/>
      <c r="K33" s="802"/>
      <c r="L33" s="802"/>
      <c r="M33" s="802"/>
      <c r="N33" s="802"/>
      <c r="O33" s="802"/>
      <c r="P33" s="803"/>
      <c r="Q33" s="804">
        <v>1708</v>
      </c>
      <c r="R33" s="805"/>
      <c r="S33" s="805"/>
      <c r="T33" s="805"/>
      <c r="U33" s="805"/>
      <c r="V33" s="805">
        <v>1572</v>
      </c>
      <c r="W33" s="805"/>
      <c r="X33" s="805"/>
      <c r="Y33" s="805"/>
      <c r="Z33" s="805"/>
      <c r="AA33" s="805">
        <v>136</v>
      </c>
      <c r="AB33" s="805"/>
      <c r="AC33" s="805"/>
      <c r="AD33" s="805"/>
      <c r="AE33" s="806"/>
      <c r="AF33" s="807">
        <v>3704</v>
      </c>
      <c r="AG33" s="808"/>
      <c r="AH33" s="808"/>
      <c r="AI33" s="808"/>
      <c r="AJ33" s="809"/>
      <c r="AK33" s="876">
        <v>167</v>
      </c>
      <c r="AL33" s="877"/>
      <c r="AM33" s="877"/>
      <c r="AN33" s="877"/>
      <c r="AO33" s="877"/>
      <c r="AP33" s="877">
        <v>1849</v>
      </c>
      <c r="AQ33" s="877"/>
      <c r="AR33" s="877"/>
      <c r="AS33" s="877"/>
      <c r="AT33" s="877"/>
      <c r="AU33" s="877">
        <v>44</v>
      </c>
      <c r="AV33" s="877"/>
      <c r="AW33" s="877"/>
      <c r="AX33" s="877"/>
      <c r="AY33" s="877"/>
      <c r="AZ33" s="878" t="s">
        <v>597</v>
      </c>
      <c r="BA33" s="878"/>
      <c r="BB33" s="878"/>
      <c r="BC33" s="878"/>
      <c r="BD33" s="878"/>
      <c r="BE33" s="874" t="s">
        <v>411</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c r="A34" s="267">
        <v>7</v>
      </c>
      <c r="B34" s="801" t="s">
        <v>412</v>
      </c>
      <c r="C34" s="802"/>
      <c r="D34" s="802"/>
      <c r="E34" s="802"/>
      <c r="F34" s="802"/>
      <c r="G34" s="802"/>
      <c r="H34" s="802"/>
      <c r="I34" s="802"/>
      <c r="J34" s="802"/>
      <c r="K34" s="802"/>
      <c r="L34" s="802"/>
      <c r="M34" s="802"/>
      <c r="N34" s="802"/>
      <c r="O34" s="802"/>
      <c r="P34" s="803"/>
      <c r="Q34" s="804">
        <v>7395</v>
      </c>
      <c r="R34" s="805"/>
      <c r="S34" s="805"/>
      <c r="T34" s="805"/>
      <c r="U34" s="805"/>
      <c r="V34" s="805">
        <v>7662</v>
      </c>
      <c r="W34" s="805"/>
      <c r="X34" s="805"/>
      <c r="Y34" s="805"/>
      <c r="Z34" s="805"/>
      <c r="AA34" s="805">
        <v>-268</v>
      </c>
      <c r="AB34" s="805"/>
      <c r="AC34" s="805"/>
      <c r="AD34" s="805"/>
      <c r="AE34" s="806"/>
      <c r="AF34" s="807">
        <v>87</v>
      </c>
      <c r="AG34" s="808"/>
      <c r="AH34" s="808"/>
      <c r="AI34" s="808"/>
      <c r="AJ34" s="809"/>
      <c r="AK34" s="876">
        <v>778</v>
      </c>
      <c r="AL34" s="877"/>
      <c r="AM34" s="877"/>
      <c r="AN34" s="877"/>
      <c r="AO34" s="877"/>
      <c r="AP34" s="877">
        <v>7539</v>
      </c>
      <c r="AQ34" s="877"/>
      <c r="AR34" s="877"/>
      <c r="AS34" s="877"/>
      <c r="AT34" s="877"/>
      <c r="AU34" s="877">
        <v>4757</v>
      </c>
      <c r="AV34" s="877"/>
      <c r="AW34" s="877"/>
      <c r="AX34" s="877"/>
      <c r="AY34" s="877"/>
      <c r="AZ34" s="878" t="s">
        <v>597</v>
      </c>
      <c r="BA34" s="878"/>
      <c r="BB34" s="878"/>
      <c r="BC34" s="878"/>
      <c r="BD34" s="878"/>
      <c r="BE34" s="874" t="s">
        <v>413</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c r="A35" s="267">
        <v>8</v>
      </c>
      <c r="B35" s="801" t="s">
        <v>414</v>
      </c>
      <c r="C35" s="802"/>
      <c r="D35" s="802"/>
      <c r="E35" s="802"/>
      <c r="F35" s="802"/>
      <c r="G35" s="802"/>
      <c r="H35" s="802"/>
      <c r="I35" s="802"/>
      <c r="J35" s="802"/>
      <c r="K35" s="802"/>
      <c r="L35" s="802"/>
      <c r="M35" s="802"/>
      <c r="N35" s="802"/>
      <c r="O35" s="802"/>
      <c r="P35" s="803"/>
      <c r="Q35" s="804">
        <v>1714</v>
      </c>
      <c r="R35" s="805"/>
      <c r="S35" s="805"/>
      <c r="T35" s="805"/>
      <c r="U35" s="805"/>
      <c r="V35" s="805">
        <v>1706</v>
      </c>
      <c r="W35" s="805"/>
      <c r="X35" s="805"/>
      <c r="Y35" s="805"/>
      <c r="Z35" s="805"/>
      <c r="AA35" s="805">
        <v>8</v>
      </c>
      <c r="AB35" s="805"/>
      <c r="AC35" s="805"/>
      <c r="AD35" s="805"/>
      <c r="AE35" s="806"/>
      <c r="AF35" s="807">
        <v>759</v>
      </c>
      <c r="AG35" s="808"/>
      <c r="AH35" s="808"/>
      <c r="AI35" s="808"/>
      <c r="AJ35" s="809"/>
      <c r="AK35" s="876">
        <v>736</v>
      </c>
      <c r="AL35" s="877"/>
      <c r="AM35" s="877"/>
      <c r="AN35" s="877"/>
      <c r="AO35" s="877"/>
      <c r="AP35" s="877">
        <v>10162</v>
      </c>
      <c r="AQ35" s="877"/>
      <c r="AR35" s="877"/>
      <c r="AS35" s="877"/>
      <c r="AT35" s="877"/>
      <c r="AU35" s="877">
        <v>9065</v>
      </c>
      <c r="AV35" s="877"/>
      <c r="AW35" s="877"/>
      <c r="AX35" s="877"/>
      <c r="AY35" s="877"/>
      <c r="AZ35" s="878" t="s">
        <v>597</v>
      </c>
      <c r="BA35" s="878"/>
      <c r="BB35" s="878"/>
      <c r="BC35" s="878"/>
      <c r="BD35" s="878"/>
      <c r="BE35" s="874" t="s">
        <v>415</v>
      </c>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c r="A36" s="267">
        <v>9</v>
      </c>
      <c r="B36" s="801" t="s">
        <v>416</v>
      </c>
      <c r="C36" s="802"/>
      <c r="D36" s="802"/>
      <c r="E36" s="802"/>
      <c r="F36" s="802"/>
      <c r="G36" s="802"/>
      <c r="H36" s="802"/>
      <c r="I36" s="802"/>
      <c r="J36" s="802"/>
      <c r="K36" s="802"/>
      <c r="L36" s="802"/>
      <c r="M36" s="802"/>
      <c r="N36" s="802"/>
      <c r="O36" s="802"/>
      <c r="P36" s="803"/>
      <c r="Q36" s="804">
        <v>110</v>
      </c>
      <c r="R36" s="805"/>
      <c r="S36" s="805"/>
      <c r="T36" s="805"/>
      <c r="U36" s="805"/>
      <c r="V36" s="805">
        <v>109</v>
      </c>
      <c r="W36" s="805"/>
      <c r="X36" s="805"/>
      <c r="Y36" s="805"/>
      <c r="Z36" s="805"/>
      <c r="AA36" s="805">
        <v>1</v>
      </c>
      <c r="AB36" s="805"/>
      <c r="AC36" s="805"/>
      <c r="AD36" s="805"/>
      <c r="AE36" s="806"/>
      <c r="AF36" s="807">
        <v>1</v>
      </c>
      <c r="AG36" s="808"/>
      <c r="AH36" s="808"/>
      <c r="AI36" s="808"/>
      <c r="AJ36" s="809"/>
      <c r="AK36" s="876">
        <v>75</v>
      </c>
      <c r="AL36" s="877"/>
      <c r="AM36" s="877"/>
      <c r="AN36" s="877"/>
      <c r="AO36" s="877"/>
      <c r="AP36" s="877">
        <v>488</v>
      </c>
      <c r="AQ36" s="877"/>
      <c r="AR36" s="877"/>
      <c r="AS36" s="877"/>
      <c r="AT36" s="877"/>
      <c r="AU36" s="877">
        <v>483</v>
      </c>
      <c r="AV36" s="877"/>
      <c r="AW36" s="877"/>
      <c r="AX36" s="877"/>
      <c r="AY36" s="877"/>
      <c r="AZ36" s="878" t="s">
        <v>600</v>
      </c>
      <c r="BA36" s="878"/>
      <c r="BB36" s="878"/>
      <c r="BC36" s="878"/>
      <c r="BD36" s="878"/>
      <c r="BE36" s="874" t="s">
        <v>417</v>
      </c>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c r="A37" s="267">
        <v>10</v>
      </c>
      <c r="B37" s="801" t="s">
        <v>418</v>
      </c>
      <c r="C37" s="802"/>
      <c r="D37" s="802"/>
      <c r="E37" s="802"/>
      <c r="F37" s="802"/>
      <c r="G37" s="802"/>
      <c r="H37" s="802"/>
      <c r="I37" s="802"/>
      <c r="J37" s="802"/>
      <c r="K37" s="802"/>
      <c r="L37" s="802"/>
      <c r="M37" s="802"/>
      <c r="N37" s="802"/>
      <c r="O37" s="802"/>
      <c r="P37" s="803"/>
      <c r="Q37" s="804">
        <v>116</v>
      </c>
      <c r="R37" s="805"/>
      <c r="S37" s="805"/>
      <c r="T37" s="805"/>
      <c r="U37" s="805"/>
      <c r="V37" s="805">
        <v>113</v>
      </c>
      <c r="W37" s="805"/>
      <c r="X37" s="805"/>
      <c r="Y37" s="805"/>
      <c r="Z37" s="805"/>
      <c r="AA37" s="805">
        <v>2</v>
      </c>
      <c r="AB37" s="805"/>
      <c r="AC37" s="805"/>
      <c r="AD37" s="805"/>
      <c r="AE37" s="806"/>
      <c r="AF37" s="807" t="s">
        <v>419</v>
      </c>
      <c r="AG37" s="808"/>
      <c r="AH37" s="808"/>
      <c r="AI37" s="808"/>
      <c r="AJ37" s="809"/>
      <c r="AK37" s="876">
        <v>54</v>
      </c>
      <c r="AL37" s="877"/>
      <c r="AM37" s="877"/>
      <c r="AN37" s="877"/>
      <c r="AO37" s="877"/>
      <c r="AP37" s="877">
        <v>17</v>
      </c>
      <c r="AQ37" s="877"/>
      <c r="AR37" s="877"/>
      <c r="AS37" s="877"/>
      <c r="AT37" s="877"/>
      <c r="AU37" s="877">
        <v>0</v>
      </c>
      <c r="AV37" s="877"/>
      <c r="AW37" s="877"/>
      <c r="AX37" s="877"/>
      <c r="AY37" s="877"/>
      <c r="AZ37" s="878" t="s">
        <v>601</v>
      </c>
      <c r="BA37" s="878"/>
      <c r="BB37" s="878"/>
      <c r="BC37" s="878"/>
      <c r="BD37" s="878"/>
      <c r="BE37" s="874" t="s">
        <v>417</v>
      </c>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420</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c r="A63" s="265" t="s">
        <v>392</v>
      </c>
      <c r="B63" s="836" t="s">
        <v>421</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5006</v>
      </c>
      <c r="AG63" s="888"/>
      <c r="AH63" s="888"/>
      <c r="AI63" s="888"/>
      <c r="AJ63" s="889"/>
      <c r="AK63" s="890"/>
      <c r="AL63" s="885"/>
      <c r="AM63" s="885"/>
      <c r="AN63" s="885"/>
      <c r="AO63" s="885"/>
      <c r="AP63" s="888">
        <v>20056</v>
      </c>
      <c r="AQ63" s="888"/>
      <c r="AR63" s="888"/>
      <c r="AS63" s="888"/>
      <c r="AT63" s="888"/>
      <c r="AU63" s="888">
        <v>14349</v>
      </c>
      <c r="AV63" s="888"/>
      <c r="AW63" s="888"/>
      <c r="AX63" s="888"/>
      <c r="AY63" s="888"/>
      <c r="AZ63" s="892"/>
      <c r="BA63" s="892"/>
      <c r="BB63" s="892"/>
      <c r="BC63" s="892"/>
      <c r="BD63" s="892"/>
      <c r="BE63" s="893"/>
      <c r="BF63" s="893"/>
      <c r="BG63" s="893"/>
      <c r="BH63" s="893"/>
      <c r="BI63" s="894"/>
      <c r="BJ63" s="895" t="s">
        <v>422</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c r="A65" s="253" t="s">
        <v>423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c r="A66" s="786" t="s">
        <v>424</v>
      </c>
      <c r="B66" s="787"/>
      <c r="C66" s="787"/>
      <c r="D66" s="787"/>
      <c r="E66" s="787"/>
      <c r="F66" s="787"/>
      <c r="G66" s="787"/>
      <c r="H66" s="787"/>
      <c r="I66" s="787"/>
      <c r="J66" s="787"/>
      <c r="K66" s="787"/>
      <c r="L66" s="787"/>
      <c r="M66" s="787"/>
      <c r="N66" s="787"/>
      <c r="O66" s="787"/>
      <c r="P66" s="788"/>
      <c r="Q66" s="763" t="s">
        <v>425</v>
      </c>
      <c r="R66" s="764"/>
      <c r="S66" s="764"/>
      <c r="T66" s="764"/>
      <c r="U66" s="765"/>
      <c r="V66" s="763" t="s">
        <v>426</v>
      </c>
      <c r="W66" s="764"/>
      <c r="X66" s="764"/>
      <c r="Y66" s="764"/>
      <c r="Z66" s="765"/>
      <c r="AA66" s="763" t="s">
        <v>427</v>
      </c>
      <c r="AB66" s="764"/>
      <c r="AC66" s="764"/>
      <c r="AD66" s="764"/>
      <c r="AE66" s="765"/>
      <c r="AF66" s="898" t="s">
        <v>428</v>
      </c>
      <c r="AG66" s="859"/>
      <c r="AH66" s="859"/>
      <c r="AI66" s="859"/>
      <c r="AJ66" s="899"/>
      <c r="AK66" s="763" t="s">
        <v>429</v>
      </c>
      <c r="AL66" s="787"/>
      <c r="AM66" s="787"/>
      <c r="AN66" s="787"/>
      <c r="AO66" s="788"/>
      <c r="AP66" s="763" t="s">
        <v>430</v>
      </c>
      <c r="AQ66" s="764"/>
      <c r="AR66" s="764"/>
      <c r="AS66" s="764"/>
      <c r="AT66" s="765"/>
      <c r="AU66" s="763" t="s">
        <v>431</v>
      </c>
      <c r="AV66" s="764"/>
      <c r="AW66" s="764"/>
      <c r="AX66" s="764"/>
      <c r="AY66" s="765"/>
      <c r="AZ66" s="763" t="s">
        <v>377</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c r="A68" s="259">
        <v>1</v>
      </c>
      <c r="B68" s="915" t="s">
        <v>602</v>
      </c>
      <c r="C68" s="916"/>
      <c r="D68" s="916"/>
      <c r="E68" s="916"/>
      <c r="F68" s="916"/>
      <c r="G68" s="916"/>
      <c r="H68" s="916"/>
      <c r="I68" s="916"/>
      <c r="J68" s="916"/>
      <c r="K68" s="916"/>
      <c r="L68" s="916"/>
      <c r="M68" s="916"/>
      <c r="N68" s="916"/>
      <c r="O68" s="916"/>
      <c r="P68" s="917"/>
      <c r="Q68" s="918">
        <v>8036</v>
      </c>
      <c r="R68" s="912"/>
      <c r="S68" s="912"/>
      <c r="T68" s="912"/>
      <c r="U68" s="912"/>
      <c r="V68" s="912">
        <v>6850</v>
      </c>
      <c r="W68" s="912"/>
      <c r="X68" s="912"/>
      <c r="Y68" s="912"/>
      <c r="Z68" s="912"/>
      <c r="AA68" s="912">
        <v>1185</v>
      </c>
      <c r="AB68" s="912"/>
      <c r="AC68" s="912"/>
      <c r="AD68" s="912"/>
      <c r="AE68" s="912"/>
      <c r="AF68" s="912">
        <v>1185</v>
      </c>
      <c r="AG68" s="912"/>
      <c r="AH68" s="912"/>
      <c r="AI68" s="912"/>
      <c r="AJ68" s="912"/>
      <c r="AK68" s="912">
        <v>16</v>
      </c>
      <c r="AL68" s="912"/>
      <c r="AM68" s="912"/>
      <c r="AN68" s="912"/>
      <c r="AO68" s="912"/>
      <c r="AP68" s="912" t="s">
        <v>613</v>
      </c>
      <c r="AQ68" s="912"/>
      <c r="AR68" s="912"/>
      <c r="AS68" s="912"/>
      <c r="AT68" s="912"/>
      <c r="AU68" s="912" t="s">
        <v>612</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c r="A69" s="262">
        <v>2</v>
      </c>
      <c r="B69" s="919" t="s">
        <v>603</v>
      </c>
      <c r="C69" s="920"/>
      <c r="D69" s="920"/>
      <c r="E69" s="920"/>
      <c r="F69" s="920"/>
      <c r="G69" s="920"/>
      <c r="H69" s="920"/>
      <c r="I69" s="920"/>
      <c r="J69" s="920"/>
      <c r="K69" s="920"/>
      <c r="L69" s="920"/>
      <c r="M69" s="920"/>
      <c r="N69" s="920"/>
      <c r="O69" s="920"/>
      <c r="P69" s="921"/>
      <c r="Q69" s="922">
        <v>128</v>
      </c>
      <c r="R69" s="877"/>
      <c r="S69" s="877"/>
      <c r="T69" s="877"/>
      <c r="U69" s="877"/>
      <c r="V69" s="877">
        <v>127</v>
      </c>
      <c r="W69" s="877"/>
      <c r="X69" s="877"/>
      <c r="Y69" s="877"/>
      <c r="Z69" s="877"/>
      <c r="AA69" s="877">
        <v>1</v>
      </c>
      <c r="AB69" s="877"/>
      <c r="AC69" s="877"/>
      <c r="AD69" s="877"/>
      <c r="AE69" s="877"/>
      <c r="AF69" s="877">
        <v>1</v>
      </c>
      <c r="AG69" s="877"/>
      <c r="AH69" s="877"/>
      <c r="AI69" s="877"/>
      <c r="AJ69" s="877"/>
      <c r="AK69" s="877">
        <v>25</v>
      </c>
      <c r="AL69" s="877"/>
      <c r="AM69" s="877"/>
      <c r="AN69" s="877"/>
      <c r="AO69" s="877"/>
      <c r="AP69" s="877" t="s">
        <v>530</v>
      </c>
      <c r="AQ69" s="877"/>
      <c r="AR69" s="877"/>
      <c r="AS69" s="877"/>
      <c r="AT69" s="877"/>
      <c r="AU69" s="877" t="s">
        <v>530</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c r="A70" s="262">
        <v>3</v>
      </c>
      <c r="B70" s="919" t="s">
        <v>604</v>
      </c>
      <c r="C70" s="920"/>
      <c r="D70" s="920"/>
      <c r="E70" s="920"/>
      <c r="F70" s="920"/>
      <c r="G70" s="920"/>
      <c r="H70" s="920"/>
      <c r="I70" s="920"/>
      <c r="J70" s="920"/>
      <c r="K70" s="920"/>
      <c r="L70" s="920"/>
      <c r="M70" s="920"/>
      <c r="N70" s="920"/>
      <c r="O70" s="920"/>
      <c r="P70" s="921"/>
      <c r="Q70" s="922">
        <v>1483</v>
      </c>
      <c r="R70" s="877"/>
      <c r="S70" s="877"/>
      <c r="T70" s="877"/>
      <c r="U70" s="877"/>
      <c r="V70" s="877">
        <v>1366</v>
      </c>
      <c r="W70" s="877"/>
      <c r="X70" s="877"/>
      <c r="Y70" s="877"/>
      <c r="Z70" s="877"/>
      <c r="AA70" s="877">
        <v>117</v>
      </c>
      <c r="AB70" s="877"/>
      <c r="AC70" s="877"/>
      <c r="AD70" s="877"/>
      <c r="AE70" s="877"/>
      <c r="AF70" s="877">
        <v>117</v>
      </c>
      <c r="AG70" s="877"/>
      <c r="AH70" s="877"/>
      <c r="AI70" s="877"/>
      <c r="AJ70" s="877"/>
      <c r="AK70" s="877">
        <v>56</v>
      </c>
      <c r="AL70" s="877"/>
      <c r="AM70" s="877"/>
      <c r="AN70" s="877"/>
      <c r="AO70" s="877"/>
      <c r="AP70" s="877">
        <v>1298</v>
      </c>
      <c r="AQ70" s="877"/>
      <c r="AR70" s="877"/>
      <c r="AS70" s="877"/>
      <c r="AT70" s="877"/>
      <c r="AU70" s="877">
        <v>962</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c r="A71" s="262">
        <v>4</v>
      </c>
      <c r="B71" s="919" t="s">
        <v>605</v>
      </c>
      <c r="C71" s="920"/>
      <c r="D71" s="920"/>
      <c r="E71" s="920"/>
      <c r="F71" s="920"/>
      <c r="G71" s="920"/>
      <c r="H71" s="920"/>
      <c r="I71" s="920"/>
      <c r="J71" s="920"/>
      <c r="K71" s="920"/>
      <c r="L71" s="920"/>
      <c r="M71" s="920"/>
      <c r="N71" s="920"/>
      <c r="O71" s="920"/>
      <c r="P71" s="921"/>
      <c r="Q71" s="922">
        <v>211</v>
      </c>
      <c r="R71" s="877"/>
      <c r="S71" s="877"/>
      <c r="T71" s="877"/>
      <c r="U71" s="877"/>
      <c r="V71" s="877">
        <v>208</v>
      </c>
      <c r="W71" s="877"/>
      <c r="X71" s="877"/>
      <c r="Y71" s="877"/>
      <c r="Z71" s="877"/>
      <c r="AA71" s="877">
        <v>3</v>
      </c>
      <c r="AB71" s="877"/>
      <c r="AC71" s="877"/>
      <c r="AD71" s="877"/>
      <c r="AE71" s="877"/>
      <c r="AF71" s="877">
        <v>3</v>
      </c>
      <c r="AG71" s="877"/>
      <c r="AH71" s="877"/>
      <c r="AI71" s="877"/>
      <c r="AJ71" s="877"/>
      <c r="AK71" s="877">
        <v>50</v>
      </c>
      <c r="AL71" s="877"/>
      <c r="AM71" s="877"/>
      <c r="AN71" s="877"/>
      <c r="AO71" s="877"/>
      <c r="AP71" s="877" t="s">
        <v>530</v>
      </c>
      <c r="AQ71" s="877"/>
      <c r="AR71" s="877"/>
      <c r="AS71" s="877"/>
      <c r="AT71" s="877"/>
      <c r="AU71" s="877" t="s">
        <v>530</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c r="A72" s="262">
        <v>5</v>
      </c>
      <c r="B72" s="919" t="s">
        <v>606</v>
      </c>
      <c r="C72" s="920"/>
      <c r="D72" s="920"/>
      <c r="E72" s="920"/>
      <c r="F72" s="920"/>
      <c r="G72" s="920"/>
      <c r="H72" s="920"/>
      <c r="I72" s="920"/>
      <c r="J72" s="920"/>
      <c r="K72" s="920"/>
      <c r="L72" s="920"/>
      <c r="M72" s="920"/>
      <c r="N72" s="920"/>
      <c r="O72" s="920"/>
      <c r="P72" s="921"/>
      <c r="Q72" s="922">
        <v>64</v>
      </c>
      <c r="R72" s="877"/>
      <c r="S72" s="877"/>
      <c r="T72" s="877"/>
      <c r="U72" s="877"/>
      <c r="V72" s="877">
        <v>56</v>
      </c>
      <c r="W72" s="877"/>
      <c r="X72" s="877"/>
      <c r="Y72" s="877"/>
      <c r="Z72" s="877"/>
      <c r="AA72" s="877">
        <v>8</v>
      </c>
      <c r="AB72" s="877"/>
      <c r="AC72" s="877"/>
      <c r="AD72" s="877"/>
      <c r="AE72" s="877"/>
      <c r="AF72" s="877">
        <v>8</v>
      </c>
      <c r="AG72" s="877"/>
      <c r="AH72" s="877"/>
      <c r="AI72" s="877"/>
      <c r="AJ72" s="877"/>
      <c r="AK72" s="877">
        <v>3</v>
      </c>
      <c r="AL72" s="877"/>
      <c r="AM72" s="877"/>
      <c r="AN72" s="877"/>
      <c r="AO72" s="877"/>
      <c r="AP72" s="877" t="s">
        <v>530</v>
      </c>
      <c r="AQ72" s="877"/>
      <c r="AR72" s="877"/>
      <c r="AS72" s="877"/>
      <c r="AT72" s="877"/>
      <c r="AU72" s="877" t="s">
        <v>530</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c r="A73" s="262">
        <v>6</v>
      </c>
      <c r="B73" s="919" t="s">
        <v>607</v>
      </c>
      <c r="C73" s="920"/>
      <c r="D73" s="920"/>
      <c r="E73" s="920"/>
      <c r="F73" s="920"/>
      <c r="G73" s="920"/>
      <c r="H73" s="920"/>
      <c r="I73" s="920"/>
      <c r="J73" s="920"/>
      <c r="K73" s="920"/>
      <c r="L73" s="920"/>
      <c r="M73" s="920"/>
      <c r="N73" s="920"/>
      <c r="O73" s="920"/>
      <c r="P73" s="921"/>
      <c r="Q73" s="922">
        <v>109</v>
      </c>
      <c r="R73" s="877"/>
      <c r="S73" s="877"/>
      <c r="T73" s="877"/>
      <c r="U73" s="877"/>
      <c r="V73" s="877">
        <v>100</v>
      </c>
      <c r="W73" s="877"/>
      <c r="X73" s="877"/>
      <c r="Y73" s="877"/>
      <c r="Z73" s="877"/>
      <c r="AA73" s="877">
        <v>9</v>
      </c>
      <c r="AB73" s="877"/>
      <c r="AC73" s="877"/>
      <c r="AD73" s="877"/>
      <c r="AE73" s="877"/>
      <c r="AF73" s="877">
        <v>9</v>
      </c>
      <c r="AG73" s="877"/>
      <c r="AH73" s="877"/>
      <c r="AI73" s="877"/>
      <c r="AJ73" s="877"/>
      <c r="AK73" s="877">
        <v>9</v>
      </c>
      <c r="AL73" s="877"/>
      <c r="AM73" s="877"/>
      <c r="AN73" s="877"/>
      <c r="AO73" s="877"/>
      <c r="AP73" s="877" t="s">
        <v>530</v>
      </c>
      <c r="AQ73" s="877"/>
      <c r="AR73" s="877"/>
      <c r="AS73" s="877"/>
      <c r="AT73" s="877"/>
      <c r="AU73" s="877" t="s">
        <v>530</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c r="A74" s="262">
        <v>7</v>
      </c>
      <c r="B74" s="919" t="s">
        <v>608</v>
      </c>
      <c r="C74" s="920"/>
      <c r="D74" s="920"/>
      <c r="E74" s="920"/>
      <c r="F74" s="920"/>
      <c r="G74" s="920"/>
      <c r="H74" s="920"/>
      <c r="I74" s="920"/>
      <c r="J74" s="920"/>
      <c r="K74" s="920"/>
      <c r="L74" s="920"/>
      <c r="M74" s="920"/>
      <c r="N74" s="920"/>
      <c r="O74" s="920"/>
      <c r="P74" s="921"/>
      <c r="Q74" s="922">
        <v>202</v>
      </c>
      <c r="R74" s="877"/>
      <c r="S74" s="877"/>
      <c r="T74" s="877"/>
      <c r="U74" s="877"/>
      <c r="V74" s="877">
        <v>198</v>
      </c>
      <c r="W74" s="877"/>
      <c r="X74" s="877"/>
      <c r="Y74" s="877"/>
      <c r="Z74" s="877"/>
      <c r="AA74" s="877">
        <v>4</v>
      </c>
      <c r="AB74" s="877"/>
      <c r="AC74" s="877"/>
      <c r="AD74" s="877"/>
      <c r="AE74" s="877"/>
      <c r="AF74" s="877">
        <v>4</v>
      </c>
      <c r="AG74" s="877"/>
      <c r="AH74" s="877"/>
      <c r="AI74" s="877"/>
      <c r="AJ74" s="877"/>
      <c r="AK74" s="877" t="s">
        <v>596</v>
      </c>
      <c r="AL74" s="877"/>
      <c r="AM74" s="877"/>
      <c r="AN74" s="877"/>
      <c r="AO74" s="877"/>
      <c r="AP74" s="877">
        <v>7</v>
      </c>
      <c r="AQ74" s="877"/>
      <c r="AR74" s="877"/>
      <c r="AS74" s="877"/>
      <c r="AT74" s="877"/>
      <c r="AU74" s="877">
        <v>5</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c r="A75" s="262">
        <v>8</v>
      </c>
      <c r="B75" s="919" t="s">
        <v>609</v>
      </c>
      <c r="C75" s="920"/>
      <c r="D75" s="920"/>
      <c r="E75" s="920"/>
      <c r="F75" s="920"/>
      <c r="G75" s="920"/>
      <c r="H75" s="920"/>
      <c r="I75" s="920"/>
      <c r="J75" s="920"/>
      <c r="K75" s="920"/>
      <c r="L75" s="920"/>
      <c r="M75" s="920"/>
      <c r="N75" s="920"/>
      <c r="O75" s="920"/>
      <c r="P75" s="921"/>
      <c r="Q75" s="925">
        <v>640</v>
      </c>
      <c r="R75" s="926"/>
      <c r="S75" s="926"/>
      <c r="T75" s="926"/>
      <c r="U75" s="876"/>
      <c r="V75" s="927">
        <v>629</v>
      </c>
      <c r="W75" s="926"/>
      <c r="X75" s="926"/>
      <c r="Y75" s="926"/>
      <c r="Z75" s="876"/>
      <c r="AA75" s="927">
        <v>11</v>
      </c>
      <c r="AB75" s="926"/>
      <c r="AC75" s="926"/>
      <c r="AD75" s="926"/>
      <c r="AE75" s="876"/>
      <c r="AF75" s="927">
        <v>11</v>
      </c>
      <c r="AG75" s="926"/>
      <c r="AH75" s="926"/>
      <c r="AI75" s="926"/>
      <c r="AJ75" s="876"/>
      <c r="AK75" s="927">
        <v>30</v>
      </c>
      <c r="AL75" s="926"/>
      <c r="AM75" s="926"/>
      <c r="AN75" s="926"/>
      <c r="AO75" s="876"/>
      <c r="AP75" s="927">
        <v>303</v>
      </c>
      <c r="AQ75" s="926"/>
      <c r="AR75" s="926"/>
      <c r="AS75" s="926"/>
      <c r="AT75" s="876"/>
      <c r="AU75" s="927">
        <v>111</v>
      </c>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c r="A76" s="262">
        <v>9</v>
      </c>
      <c r="B76" s="919" t="s">
        <v>610</v>
      </c>
      <c r="C76" s="920"/>
      <c r="D76" s="920"/>
      <c r="E76" s="920"/>
      <c r="F76" s="920"/>
      <c r="G76" s="920"/>
      <c r="H76" s="920"/>
      <c r="I76" s="920"/>
      <c r="J76" s="920"/>
      <c r="K76" s="920"/>
      <c r="L76" s="920"/>
      <c r="M76" s="920"/>
      <c r="N76" s="920"/>
      <c r="O76" s="920"/>
      <c r="P76" s="921"/>
      <c r="Q76" s="922">
        <v>238</v>
      </c>
      <c r="R76" s="877"/>
      <c r="S76" s="877"/>
      <c r="T76" s="877"/>
      <c r="U76" s="877"/>
      <c r="V76" s="877">
        <v>320</v>
      </c>
      <c r="W76" s="877"/>
      <c r="X76" s="877"/>
      <c r="Y76" s="877"/>
      <c r="Z76" s="877"/>
      <c r="AA76" s="877">
        <v>-62</v>
      </c>
      <c r="AB76" s="877"/>
      <c r="AC76" s="877"/>
      <c r="AD76" s="877"/>
      <c r="AE76" s="877"/>
      <c r="AF76" s="877">
        <v>-73</v>
      </c>
      <c r="AG76" s="877"/>
      <c r="AH76" s="877"/>
      <c r="AI76" s="877"/>
      <c r="AJ76" s="877"/>
      <c r="AK76" s="877" t="s">
        <v>596</v>
      </c>
      <c r="AL76" s="877"/>
      <c r="AM76" s="877"/>
      <c r="AN76" s="877"/>
      <c r="AO76" s="877"/>
      <c r="AP76" s="877" t="s">
        <v>530</v>
      </c>
      <c r="AQ76" s="877"/>
      <c r="AR76" s="877"/>
      <c r="AS76" s="877"/>
      <c r="AT76" s="877"/>
      <c r="AU76" s="877" t="s">
        <v>530</v>
      </c>
      <c r="AV76" s="877"/>
      <c r="AW76" s="877"/>
      <c r="AX76" s="877"/>
      <c r="AY76" s="877"/>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c r="A77" s="262">
        <v>10</v>
      </c>
      <c r="B77" s="919" t="s">
        <v>611</v>
      </c>
      <c r="C77" s="920"/>
      <c r="D77" s="920"/>
      <c r="E77" s="920"/>
      <c r="F77" s="920"/>
      <c r="G77" s="920"/>
      <c r="H77" s="920"/>
      <c r="I77" s="920"/>
      <c r="J77" s="920"/>
      <c r="K77" s="920"/>
      <c r="L77" s="920"/>
      <c r="M77" s="920"/>
      <c r="N77" s="920"/>
      <c r="O77" s="920"/>
      <c r="P77" s="921"/>
      <c r="Q77" s="925">
        <v>152324</v>
      </c>
      <c r="R77" s="926"/>
      <c r="S77" s="926"/>
      <c r="T77" s="926"/>
      <c r="U77" s="876"/>
      <c r="V77" s="927">
        <v>150619</v>
      </c>
      <c r="W77" s="926"/>
      <c r="X77" s="926"/>
      <c r="Y77" s="926"/>
      <c r="Z77" s="876"/>
      <c r="AA77" s="927">
        <v>1705</v>
      </c>
      <c r="AB77" s="926"/>
      <c r="AC77" s="926"/>
      <c r="AD77" s="926"/>
      <c r="AE77" s="876"/>
      <c r="AF77" s="927">
        <v>1705</v>
      </c>
      <c r="AG77" s="926"/>
      <c r="AH77" s="926"/>
      <c r="AI77" s="926"/>
      <c r="AJ77" s="876"/>
      <c r="AK77" s="927">
        <v>1311</v>
      </c>
      <c r="AL77" s="926"/>
      <c r="AM77" s="926"/>
      <c r="AN77" s="926"/>
      <c r="AO77" s="876"/>
      <c r="AP77" s="877" t="s">
        <v>530</v>
      </c>
      <c r="AQ77" s="877"/>
      <c r="AR77" s="877"/>
      <c r="AS77" s="877"/>
      <c r="AT77" s="877"/>
      <c r="AU77" s="877" t="s">
        <v>530</v>
      </c>
      <c r="AV77" s="877"/>
      <c r="AW77" s="877"/>
      <c r="AX77" s="877"/>
      <c r="AY77" s="877"/>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c r="A88" s="265" t="s">
        <v>392</v>
      </c>
      <c r="B88" s="836" t="s">
        <v>432</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2970</v>
      </c>
      <c r="AG88" s="888"/>
      <c r="AH88" s="888"/>
      <c r="AI88" s="888"/>
      <c r="AJ88" s="888"/>
      <c r="AK88" s="885"/>
      <c r="AL88" s="885"/>
      <c r="AM88" s="885"/>
      <c r="AN88" s="885"/>
      <c r="AO88" s="885"/>
      <c r="AP88" s="888">
        <v>1609</v>
      </c>
      <c r="AQ88" s="888"/>
      <c r="AR88" s="888"/>
      <c r="AS88" s="888"/>
      <c r="AT88" s="888"/>
      <c r="AU88" s="888">
        <v>1078</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836" t="s">
        <v>433</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100</v>
      </c>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434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435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436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967" t="s">
        <v>438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439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c r="A109" s="960" t="s">
        <v>440</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441</v>
      </c>
      <c r="AB109" s="941"/>
      <c r="AC109" s="941"/>
      <c r="AD109" s="941"/>
      <c r="AE109" s="942"/>
      <c r="AF109" s="940" t="s">
        <v>307</v>
      </c>
      <c r="AG109" s="941"/>
      <c r="AH109" s="941"/>
      <c r="AI109" s="941"/>
      <c r="AJ109" s="942"/>
      <c r="AK109" s="940" t="s">
        <v>306</v>
      </c>
      <c r="AL109" s="941"/>
      <c r="AM109" s="941"/>
      <c r="AN109" s="941"/>
      <c r="AO109" s="942"/>
      <c r="AP109" s="940" t="s">
        <v>442</v>
      </c>
      <c r="AQ109" s="941"/>
      <c r="AR109" s="941"/>
      <c r="AS109" s="941"/>
      <c r="AT109" s="943"/>
      <c r="AU109" s="960" t="s">
        <v>440</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441</v>
      </c>
      <c r="BR109" s="941"/>
      <c r="BS109" s="941"/>
      <c r="BT109" s="941"/>
      <c r="BU109" s="942"/>
      <c r="BV109" s="940" t="s">
        <v>307</v>
      </c>
      <c r="BW109" s="941"/>
      <c r="BX109" s="941"/>
      <c r="BY109" s="941"/>
      <c r="BZ109" s="942"/>
      <c r="CA109" s="940" t="s">
        <v>306</v>
      </c>
      <c r="CB109" s="941"/>
      <c r="CC109" s="941"/>
      <c r="CD109" s="941"/>
      <c r="CE109" s="942"/>
      <c r="CF109" s="961" t="s">
        <v>442</v>
      </c>
      <c r="CG109" s="961"/>
      <c r="CH109" s="961"/>
      <c r="CI109" s="961"/>
      <c r="CJ109" s="961"/>
      <c r="CK109" s="940" t="s">
        <v>443</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441</v>
      </c>
      <c r="DH109" s="941"/>
      <c r="DI109" s="941"/>
      <c r="DJ109" s="941"/>
      <c r="DK109" s="942"/>
      <c r="DL109" s="940" t="s">
        <v>307</v>
      </c>
      <c r="DM109" s="941"/>
      <c r="DN109" s="941"/>
      <c r="DO109" s="941"/>
      <c r="DP109" s="942"/>
      <c r="DQ109" s="940" t="s">
        <v>306</v>
      </c>
      <c r="DR109" s="941"/>
      <c r="DS109" s="941"/>
      <c r="DT109" s="941"/>
      <c r="DU109" s="942"/>
      <c r="DV109" s="940" t="s">
        <v>442</v>
      </c>
      <c r="DW109" s="941"/>
      <c r="DX109" s="941"/>
      <c r="DY109" s="941"/>
      <c r="DZ109" s="943"/>
    </row>
    <row r="110" spans="1:131" s="247" customFormat="1" ht="26.25" customHeight="1">
      <c r="A110" s="944" t="s">
        <v>444</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3895451</v>
      </c>
      <c r="AB110" s="948"/>
      <c r="AC110" s="948"/>
      <c r="AD110" s="948"/>
      <c r="AE110" s="949"/>
      <c r="AF110" s="950">
        <v>3816927</v>
      </c>
      <c r="AG110" s="948"/>
      <c r="AH110" s="948"/>
      <c r="AI110" s="948"/>
      <c r="AJ110" s="949"/>
      <c r="AK110" s="950">
        <v>3759205</v>
      </c>
      <c r="AL110" s="948"/>
      <c r="AM110" s="948"/>
      <c r="AN110" s="948"/>
      <c r="AO110" s="949"/>
      <c r="AP110" s="951">
        <v>28.6</v>
      </c>
      <c r="AQ110" s="952"/>
      <c r="AR110" s="952"/>
      <c r="AS110" s="952"/>
      <c r="AT110" s="953"/>
      <c r="AU110" s="954" t="s">
        <v>73</v>
      </c>
      <c r="AV110" s="955"/>
      <c r="AW110" s="955"/>
      <c r="AX110" s="955"/>
      <c r="AY110" s="955"/>
      <c r="AZ110" s="996" t="s">
        <v>445</v>
      </c>
      <c r="BA110" s="945"/>
      <c r="BB110" s="945"/>
      <c r="BC110" s="945"/>
      <c r="BD110" s="945"/>
      <c r="BE110" s="945"/>
      <c r="BF110" s="945"/>
      <c r="BG110" s="945"/>
      <c r="BH110" s="945"/>
      <c r="BI110" s="945"/>
      <c r="BJ110" s="945"/>
      <c r="BK110" s="945"/>
      <c r="BL110" s="945"/>
      <c r="BM110" s="945"/>
      <c r="BN110" s="945"/>
      <c r="BO110" s="945"/>
      <c r="BP110" s="946"/>
      <c r="BQ110" s="982">
        <v>34431850</v>
      </c>
      <c r="BR110" s="983"/>
      <c r="BS110" s="983"/>
      <c r="BT110" s="983"/>
      <c r="BU110" s="983"/>
      <c r="BV110" s="983">
        <v>32787830</v>
      </c>
      <c r="BW110" s="983"/>
      <c r="BX110" s="983"/>
      <c r="BY110" s="983"/>
      <c r="BZ110" s="983"/>
      <c r="CA110" s="983">
        <v>31255051</v>
      </c>
      <c r="CB110" s="983"/>
      <c r="CC110" s="983"/>
      <c r="CD110" s="983"/>
      <c r="CE110" s="983"/>
      <c r="CF110" s="997">
        <v>238.2</v>
      </c>
      <c r="CG110" s="998"/>
      <c r="CH110" s="998"/>
      <c r="CI110" s="998"/>
      <c r="CJ110" s="998"/>
      <c r="CK110" s="999" t="s">
        <v>446</v>
      </c>
      <c r="CL110" s="1000"/>
      <c r="CM110" s="979" t="s">
        <v>447</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448</v>
      </c>
      <c r="DH110" s="983"/>
      <c r="DI110" s="983"/>
      <c r="DJ110" s="983"/>
      <c r="DK110" s="983"/>
      <c r="DL110" s="983" t="s">
        <v>449</v>
      </c>
      <c r="DM110" s="983"/>
      <c r="DN110" s="983"/>
      <c r="DO110" s="983"/>
      <c r="DP110" s="983"/>
      <c r="DQ110" s="983" t="s">
        <v>450</v>
      </c>
      <c r="DR110" s="983"/>
      <c r="DS110" s="983"/>
      <c r="DT110" s="983"/>
      <c r="DU110" s="983"/>
      <c r="DV110" s="984" t="s">
        <v>451</v>
      </c>
      <c r="DW110" s="984"/>
      <c r="DX110" s="984"/>
      <c r="DY110" s="984"/>
      <c r="DZ110" s="985"/>
    </row>
    <row r="111" spans="1:131" s="247" customFormat="1" ht="26.25" customHeight="1">
      <c r="A111" s="986" t="s">
        <v>452</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448</v>
      </c>
      <c r="AB111" s="990"/>
      <c r="AC111" s="990"/>
      <c r="AD111" s="990"/>
      <c r="AE111" s="991"/>
      <c r="AF111" s="992" t="s">
        <v>422</v>
      </c>
      <c r="AG111" s="990"/>
      <c r="AH111" s="990"/>
      <c r="AI111" s="990"/>
      <c r="AJ111" s="991"/>
      <c r="AK111" s="992" t="s">
        <v>450</v>
      </c>
      <c r="AL111" s="990"/>
      <c r="AM111" s="990"/>
      <c r="AN111" s="990"/>
      <c r="AO111" s="991"/>
      <c r="AP111" s="993" t="s">
        <v>448</v>
      </c>
      <c r="AQ111" s="994"/>
      <c r="AR111" s="994"/>
      <c r="AS111" s="994"/>
      <c r="AT111" s="995"/>
      <c r="AU111" s="956"/>
      <c r="AV111" s="957"/>
      <c r="AW111" s="957"/>
      <c r="AX111" s="957"/>
      <c r="AY111" s="957"/>
      <c r="AZ111" s="1005" t="s">
        <v>453</v>
      </c>
      <c r="BA111" s="1006"/>
      <c r="BB111" s="1006"/>
      <c r="BC111" s="1006"/>
      <c r="BD111" s="1006"/>
      <c r="BE111" s="1006"/>
      <c r="BF111" s="1006"/>
      <c r="BG111" s="1006"/>
      <c r="BH111" s="1006"/>
      <c r="BI111" s="1006"/>
      <c r="BJ111" s="1006"/>
      <c r="BK111" s="1006"/>
      <c r="BL111" s="1006"/>
      <c r="BM111" s="1006"/>
      <c r="BN111" s="1006"/>
      <c r="BO111" s="1006"/>
      <c r="BP111" s="1007"/>
      <c r="BQ111" s="975" t="s">
        <v>454</v>
      </c>
      <c r="BR111" s="976"/>
      <c r="BS111" s="976"/>
      <c r="BT111" s="976"/>
      <c r="BU111" s="976"/>
      <c r="BV111" s="976" t="s">
        <v>454</v>
      </c>
      <c r="BW111" s="976"/>
      <c r="BX111" s="976"/>
      <c r="BY111" s="976"/>
      <c r="BZ111" s="976"/>
      <c r="CA111" s="976" t="s">
        <v>449</v>
      </c>
      <c r="CB111" s="976"/>
      <c r="CC111" s="976"/>
      <c r="CD111" s="976"/>
      <c r="CE111" s="976"/>
      <c r="CF111" s="970" t="s">
        <v>450</v>
      </c>
      <c r="CG111" s="971"/>
      <c r="CH111" s="971"/>
      <c r="CI111" s="971"/>
      <c r="CJ111" s="971"/>
      <c r="CK111" s="1001"/>
      <c r="CL111" s="1002"/>
      <c r="CM111" s="972" t="s">
        <v>455</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456</v>
      </c>
      <c r="DH111" s="976"/>
      <c r="DI111" s="976"/>
      <c r="DJ111" s="976"/>
      <c r="DK111" s="976"/>
      <c r="DL111" s="976" t="s">
        <v>457</v>
      </c>
      <c r="DM111" s="976"/>
      <c r="DN111" s="976"/>
      <c r="DO111" s="976"/>
      <c r="DP111" s="976"/>
      <c r="DQ111" s="976" t="s">
        <v>422</v>
      </c>
      <c r="DR111" s="976"/>
      <c r="DS111" s="976"/>
      <c r="DT111" s="976"/>
      <c r="DU111" s="976"/>
      <c r="DV111" s="977" t="s">
        <v>456</v>
      </c>
      <c r="DW111" s="977"/>
      <c r="DX111" s="977"/>
      <c r="DY111" s="977"/>
      <c r="DZ111" s="978"/>
    </row>
    <row r="112" spans="1:131" s="247" customFormat="1" ht="26.25" customHeight="1">
      <c r="A112" s="1008" t="s">
        <v>458</v>
      </c>
      <c r="B112" s="1009"/>
      <c r="C112" s="1006" t="s">
        <v>459</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448</v>
      </c>
      <c r="AB112" s="1015"/>
      <c r="AC112" s="1015"/>
      <c r="AD112" s="1015"/>
      <c r="AE112" s="1016"/>
      <c r="AF112" s="1017" t="s">
        <v>422</v>
      </c>
      <c r="AG112" s="1015"/>
      <c r="AH112" s="1015"/>
      <c r="AI112" s="1015"/>
      <c r="AJ112" s="1016"/>
      <c r="AK112" s="1017" t="s">
        <v>456</v>
      </c>
      <c r="AL112" s="1015"/>
      <c r="AM112" s="1015"/>
      <c r="AN112" s="1015"/>
      <c r="AO112" s="1016"/>
      <c r="AP112" s="1018" t="s">
        <v>422</v>
      </c>
      <c r="AQ112" s="1019"/>
      <c r="AR112" s="1019"/>
      <c r="AS112" s="1019"/>
      <c r="AT112" s="1020"/>
      <c r="AU112" s="956"/>
      <c r="AV112" s="957"/>
      <c r="AW112" s="957"/>
      <c r="AX112" s="957"/>
      <c r="AY112" s="957"/>
      <c r="AZ112" s="1005" t="s">
        <v>460</v>
      </c>
      <c r="BA112" s="1006"/>
      <c r="BB112" s="1006"/>
      <c r="BC112" s="1006"/>
      <c r="BD112" s="1006"/>
      <c r="BE112" s="1006"/>
      <c r="BF112" s="1006"/>
      <c r="BG112" s="1006"/>
      <c r="BH112" s="1006"/>
      <c r="BI112" s="1006"/>
      <c r="BJ112" s="1006"/>
      <c r="BK112" s="1006"/>
      <c r="BL112" s="1006"/>
      <c r="BM112" s="1006"/>
      <c r="BN112" s="1006"/>
      <c r="BO112" s="1006"/>
      <c r="BP112" s="1007"/>
      <c r="BQ112" s="975">
        <v>14498762</v>
      </c>
      <c r="BR112" s="976"/>
      <c r="BS112" s="976"/>
      <c r="BT112" s="976"/>
      <c r="BU112" s="976"/>
      <c r="BV112" s="976">
        <v>14477746</v>
      </c>
      <c r="BW112" s="976"/>
      <c r="BX112" s="976"/>
      <c r="BY112" s="976"/>
      <c r="BZ112" s="976"/>
      <c r="CA112" s="976">
        <v>14349378</v>
      </c>
      <c r="CB112" s="976"/>
      <c r="CC112" s="976"/>
      <c r="CD112" s="976"/>
      <c r="CE112" s="976"/>
      <c r="CF112" s="970">
        <v>109.4</v>
      </c>
      <c r="CG112" s="971"/>
      <c r="CH112" s="971"/>
      <c r="CI112" s="971"/>
      <c r="CJ112" s="971"/>
      <c r="CK112" s="1001"/>
      <c r="CL112" s="1002"/>
      <c r="CM112" s="972" t="s">
        <v>461</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448</v>
      </c>
      <c r="DH112" s="976"/>
      <c r="DI112" s="976"/>
      <c r="DJ112" s="976"/>
      <c r="DK112" s="976"/>
      <c r="DL112" s="976" t="s">
        <v>456</v>
      </c>
      <c r="DM112" s="976"/>
      <c r="DN112" s="976"/>
      <c r="DO112" s="976"/>
      <c r="DP112" s="976"/>
      <c r="DQ112" s="976" t="s">
        <v>422</v>
      </c>
      <c r="DR112" s="976"/>
      <c r="DS112" s="976"/>
      <c r="DT112" s="976"/>
      <c r="DU112" s="976"/>
      <c r="DV112" s="977" t="s">
        <v>457</v>
      </c>
      <c r="DW112" s="977"/>
      <c r="DX112" s="977"/>
      <c r="DY112" s="977"/>
      <c r="DZ112" s="978"/>
    </row>
    <row r="113" spans="1:130" s="247" customFormat="1" ht="26.25" customHeight="1">
      <c r="A113" s="1010"/>
      <c r="B113" s="1011"/>
      <c r="C113" s="1006" t="s">
        <v>462</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1421015</v>
      </c>
      <c r="AB113" s="990"/>
      <c r="AC113" s="990"/>
      <c r="AD113" s="990"/>
      <c r="AE113" s="991"/>
      <c r="AF113" s="992">
        <v>1174888</v>
      </c>
      <c r="AG113" s="990"/>
      <c r="AH113" s="990"/>
      <c r="AI113" s="990"/>
      <c r="AJ113" s="991"/>
      <c r="AK113" s="992">
        <v>1162957</v>
      </c>
      <c r="AL113" s="990"/>
      <c r="AM113" s="990"/>
      <c r="AN113" s="990"/>
      <c r="AO113" s="991"/>
      <c r="AP113" s="993">
        <v>8.9</v>
      </c>
      <c r="AQ113" s="994"/>
      <c r="AR113" s="994"/>
      <c r="AS113" s="994"/>
      <c r="AT113" s="995"/>
      <c r="AU113" s="956"/>
      <c r="AV113" s="957"/>
      <c r="AW113" s="957"/>
      <c r="AX113" s="957"/>
      <c r="AY113" s="957"/>
      <c r="AZ113" s="1005" t="s">
        <v>463</v>
      </c>
      <c r="BA113" s="1006"/>
      <c r="BB113" s="1006"/>
      <c r="BC113" s="1006"/>
      <c r="BD113" s="1006"/>
      <c r="BE113" s="1006"/>
      <c r="BF113" s="1006"/>
      <c r="BG113" s="1006"/>
      <c r="BH113" s="1006"/>
      <c r="BI113" s="1006"/>
      <c r="BJ113" s="1006"/>
      <c r="BK113" s="1006"/>
      <c r="BL113" s="1006"/>
      <c r="BM113" s="1006"/>
      <c r="BN113" s="1006"/>
      <c r="BO113" s="1006"/>
      <c r="BP113" s="1007"/>
      <c r="BQ113" s="975">
        <v>1606333</v>
      </c>
      <c r="BR113" s="976"/>
      <c r="BS113" s="976"/>
      <c r="BT113" s="976"/>
      <c r="BU113" s="976"/>
      <c r="BV113" s="976">
        <v>1343802</v>
      </c>
      <c r="BW113" s="976"/>
      <c r="BX113" s="976"/>
      <c r="BY113" s="976"/>
      <c r="BZ113" s="976"/>
      <c r="CA113" s="976">
        <v>1078021</v>
      </c>
      <c r="CB113" s="976"/>
      <c r="CC113" s="976"/>
      <c r="CD113" s="976"/>
      <c r="CE113" s="976"/>
      <c r="CF113" s="970">
        <v>8.1999999999999993</v>
      </c>
      <c r="CG113" s="971"/>
      <c r="CH113" s="971"/>
      <c r="CI113" s="971"/>
      <c r="CJ113" s="971"/>
      <c r="CK113" s="1001"/>
      <c r="CL113" s="1002"/>
      <c r="CM113" s="972" t="s">
        <v>464</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457</v>
      </c>
      <c r="DH113" s="1015"/>
      <c r="DI113" s="1015"/>
      <c r="DJ113" s="1015"/>
      <c r="DK113" s="1016"/>
      <c r="DL113" s="1017" t="s">
        <v>448</v>
      </c>
      <c r="DM113" s="1015"/>
      <c r="DN113" s="1015"/>
      <c r="DO113" s="1015"/>
      <c r="DP113" s="1016"/>
      <c r="DQ113" s="1017" t="s">
        <v>449</v>
      </c>
      <c r="DR113" s="1015"/>
      <c r="DS113" s="1015"/>
      <c r="DT113" s="1015"/>
      <c r="DU113" s="1016"/>
      <c r="DV113" s="1018" t="s">
        <v>456</v>
      </c>
      <c r="DW113" s="1019"/>
      <c r="DX113" s="1019"/>
      <c r="DY113" s="1019"/>
      <c r="DZ113" s="1020"/>
    </row>
    <row r="114" spans="1:130" s="247" customFormat="1" ht="26.25" customHeight="1">
      <c r="A114" s="1010"/>
      <c r="B114" s="1011"/>
      <c r="C114" s="1006" t="s">
        <v>465</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225008</v>
      </c>
      <c r="AB114" s="1015"/>
      <c r="AC114" s="1015"/>
      <c r="AD114" s="1015"/>
      <c r="AE114" s="1016"/>
      <c r="AF114" s="1017">
        <v>227045</v>
      </c>
      <c r="AG114" s="1015"/>
      <c r="AH114" s="1015"/>
      <c r="AI114" s="1015"/>
      <c r="AJ114" s="1016"/>
      <c r="AK114" s="1017">
        <v>231677</v>
      </c>
      <c r="AL114" s="1015"/>
      <c r="AM114" s="1015"/>
      <c r="AN114" s="1015"/>
      <c r="AO114" s="1016"/>
      <c r="AP114" s="1018">
        <v>1.8</v>
      </c>
      <c r="AQ114" s="1019"/>
      <c r="AR114" s="1019"/>
      <c r="AS114" s="1019"/>
      <c r="AT114" s="1020"/>
      <c r="AU114" s="956"/>
      <c r="AV114" s="957"/>
      <c r="AW114" s="957"/>
      <c r="AX114" s="957"/>
      <c r="AY114" s="957"/>
      <c r="AZ114" s="1005" t="s">
        <v>466</v>
      </c>
      <c r="BA114" s="1006"/>
      <c r="BB114" s="1006"/>
      <c r="BC114" s="1006"/>
      <c r="BD114" s="1006"/>
      <c r="BE114" s="1006"/>
      <c r="BF114" s="1006"/>
      <c r="BG114" s="1006"/>
      <c r="BH114" s="1006"/>
      <c r="BI114" s="1006"/>
      <c r="BJ114" s="1006"/>
      <c r="BK114" s="1006"/>
      <c r="BL114" s="1006"/>
      <c r="BM114" s="1006"/>
      <c r="BN114" s="1006"/>
      <c r="BO114" s="1006"/>
      <c r="BP114" s="1007"/>
      <c r="BQ114" s="975">
        <v>4404851</v>
      </c>
      <c r="BR114" s="976"/>
      <c r="BS114" s="976"/>
      <c r="BT114" s="976"/>
      <c r="BU114" s="976"/>
      <c r="BV114" s="976">
        <v>4148984</v>
      </c>
      <c r="BW114" s="976"/>
      <c r="BX114" s="976"/>
      <c r="BY114" s="976"/>
      <c r="BZ114" s="976"/>
      <c r="CA114" s="976">
        <v>4278867</v>
      </c>
      <c r="CB114" s="976"/>
      <c r="CC114" s="976"/>
      <c r="CD114" s="976"/>
      <c r="CE114" s="976"/>
      <c r="CF114" s="970">
        <v>32.6</v>
      </c>
      <c r="CG114" s="971"/>
      <c r="CH114" s="971"/>
      <c r="CI114" s="971"/>
      <c r="CJ114" s="971"/>
      <c r="CK114" s="1001"/>
      <c r="CL114" s="1002"/>
      <c r="CM114" s="972" t="s">
        <v>467</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457</v>
      </c>
      <c r="DH114" s="1015"/>
      <c r="DI114" s="1015"/>
      <c r="DJ114" s="1015"/>
      <c r="DK114" s="1016"/>
      <c r="DL114" s="1017" t="s">
        <v>457</v>
      </c>
      <c r="DM114" s="1015"/>
      <c r="DN114" s="1015"/>
      <c r="DO114" s="1015"/>
      <c r="DP114" s="1016"/>
      <c r="DQ114" s="1017" t="s">
        <v>422</v>
      </c>
      <c r="DR114" s="1015"/>
      <c r="DS114" s="1015"/>
      <c r="DT114" s="1015"/>
      <c r="DU114" s="1016"/>
      <c r="DV114" s="1018" t="s">
        <v>456</v>
      </c>
      <c r="DW114" s="1019"/>
      <c r="DX114" s="1019"/>
      <c r="DY114" s="1019"/>
      <c r="DZ114" s="1020"/>
    </row>
    <row r="115" spans="1:130" s="247" customFormat="1" ht="26.25" customHeight="1">
      <c r="A115" s="1010"/>
      <c r="B115" s="1011"/>
      <c r="C115" s="1006" t="s">
        <v>468</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t="s">
        <v>451</v>
      </c>
      <c r="AB115" s="990"/>
      <c r="AC115" s="990"/>
      <c r="AD115" s="990"/>
      <c r="AE115" s="991"/>
      <c r="AF115" s="992" t="s">
        <v>448</v>
      </c>
      <c r="AG115" s="990"/>
      <c r="AH115" s="990"/>
      <c r="AI115" s="990"/>
      <c r="AJ115" s="991"/>
      <c r="AK115" s="992" t="s">
        <v>450</v>
      </c>
      <c r="AL115" s="990"/>
      <c r="AM115" s="990"/>
      <c r="AN115" s="990"/>
      <c r="AO115" s="991"/>
      <c r="AP115" s="993" t="s">
        <v>448</v>
      </c>
      <c r="AQ115" s="994"/>
      <c r="AR115" s="994"/>
      <c r="AS115" s="994"/>
      <c r="AT115" s="995"/>
      <c r="AU115" s="956"/>
      <c r="AV115" s="957"/>
      <c r="AW115" s="957"/>
      <c r="AX115" s="957"/>
      <c r="AY115" s="957"/>
      <c r="AZ115" s="1005" t="s">
        <v>469</v>
      </c>
      <c r="BA115" s="1006"/>
      <c r="BB115" s="1006"/>
      <c r="BC115" s="1006"/>
      <c r="BD115" s="1006"/>
      <c r="BE115" s="1006"/>
      <c r="BF115" s="1006"/>
      <c r="BG115" s="1006"/>
      <c r="BH115" s="1006"/>
      <c r="BI115" s="1006"/>
      <c r="BJ115" s="1006"/>
      <c r="BK115" s="1006"/>
      <c r="BL115" s="1006"/>
      <c r="BM115" s="1006"/>
      <c r="BN115" s="1006"/>
      <c r="BO115" s="1006"/>
      <c r="BP115" s="1007"/>
      <c r="BQ115" s="975" t="s">
        <v>422</v>
      </c>
      <c r="BR115" s="976"/>
      <c r="BS115" s="976"/>
      <c r="BT115" s="976"/>
      <c r="BU115" s="976"/>
      <c r="BV115" s="976" t="s">
        <v>448</v>
      </c>
      <c r="BW115" s="976"/>
      <c r="BX115" s="976"/>
      <c r="BY115" s="976"/>
      <c r="BZ115" s="976"/>
      <c r="CA115" s="976" t="s">
        <v>448</v>
      </c>
      <c r="CB115" s="976"/>
      <c r="CC115" s="976"/>
      <c r="CD115" s="976"/>
      <c r="CE115" s="976"/>
      <c r="CF115" s="970" t="s">
        <v>457</v>
      </c>
      <c r="CG115" s="971"/>
      <c r="CH115" s="971"/>
      <c r="CI115" s="971"/>
      <c r="CJ115" s="971"/>
      <c r="CK115" s="1001"/>
      <c r="CL115" s="1002"/>
      <c r="CM115" s="1005" t="s">
        <v>470</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448</v>
      </c>
      <c r="DH115" s="1015"/>
      <c r="DI115" s="1015"/>
      <c r="DJ115" s="1015"/>
      <c r="DK115" s="1016"/>
      <c r="DL115" s="1017" t="s">
        <v>457</v>
      </c>
      <c r="DM115" s="1015"/>
      <c r="DN115" s="1015"/>
      <c r="DO115" s="1015"/>
      <c r="DP115" s="1016"/>
      <c r="DQ115" s="1017" t="s">
        <v>451</v>
      </c>
      <c r="DR115" s="1015"/>
      <c r="DS115" s="1015"/>
      <c r="DT115" s="1015"/>
      <c r="DU115" s="1016"/>
      <c r="DV115" s="1018" t="s">
        <v>448</v>
      </c>
      <c r="DW115" s="1019"/>
      <c r="DX115" s="1019"/>
      <c r="DY115" s="1019"/>
      <c r="DZ115" s="1020"/>
    </row>
    <row r="116" spans="1:130" s="247" customFormat="1" ht="26.25" customHeight="1">
      <c r="A116" s="1012"/>
      <c r="B116" s="1013"/>
      <c r="C116" s="1021" t="s">
        <v>471</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v>472</v>
      </c>
      <c r="AB116" s="1015"/>
      <c r="AC116" s="1015"/>
      <c r="AD116" s="1015"/>
      <c r="AE116" s="1016"/>
      <c r="AF116" s="1017">
        <v>453</v>
      </c>
      <c r="AG116" s="1015"/>
      <c r="AH116" s="1015"/>
      <c r="AI116" s="1015"/>
      <c r="AJ116" s="1016"/>
      <c r="AK116" s="1017">
        <v>132</v>
      </c>
      <c r="AL116" s="1015"/>
      <c r="AM116" s="1015"/>
      <c r="AN116" s="1015"/>
      <c r="AO116" s="1016"/>
      <c r="AP116" s="1018">
        <v>0</v>
      </c>
      <c r="AQ116" s="1019"/>
      <c r="AR116" s="1019"/>
      <c r="AS116" s="1019"/>
      <c r="AT116" s="1020"/>
      <c r="AU116" s="956"/>
      <c r="AV116" s="957"/>
      <c r="AW116" s="957"/>
      <c r="AX116" s="957"/>
      <c r="AY116" s="957"/>
      <c r="AZ116" s="1023" t="s">
        <v>472</v>
      </c>
      <c r="BA116" s="1024"/>
      <c r="BB116" s="1024"/>
      <c r="BC116" s="1024"/>
      <c r="BD116" s="1024"/>
      <c r="BE116" s="1024"/>
      <c r="BF116" s="1024"/>
      <c r="BG116" s="1024"/>
      <c r="BH116" s="1024"/>
      <c r="BI116" s="1024"/>
      <c r="BJ116" s="1024"/>
      <c r="BK116" s="1024"/>
      <c r="BL116" s="1024"/>
      <c r="BM116" s="1024"/>
      <c r="BN116" s="1024"/>
      <c r="BO116" s="1024"/>
      <c r="BP116" s="1025"/>
      <c r="BQ116" s="975" t="s">
        <v>448</v>
      </c>
      <c r="BR116" s="976"/>
      <c r="BS116" s="976"/>
      <c r="BT116" s="976"/>
      <c r="BU116" s="976"/>
      <c r="BV116" s="976" t="s">
        <v>456</v>
      </c>
      <c r="BW116" s="976"/>
      <c r="BX116" s="976"/>
      <c r="BY116" s="976"/>
      <c r="BZ116" s="976"/>
      <c r="CA116" s="976" t="s">
        <v>448</v>
      </c>
      <c r="CB116" s="976"/>
      <c r="CC116" s="976"/>
      <c r="CD116" s="976"/>
      <c r="CE116" s="976"/>
      <c r="CF116" s="970" t="s">
        <v>449</v>
      </c>
      <c r="CG116" s="971"/>
      <c r="CH116" s="971"/>
      <c r="CI116" s="971"/>
      <c r="CJ116" s="971"/>
      <c r="CK116" s="1001"/>
      <c r="CL116" s="1002"/>
      <c r="CM116" s="972" t="s">
        <v>473</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448</v>
      </c>
      <c r="DH116" s="1015"/>
      <c r="DI116" s="1015"/>
      <c r="DJ116" s="1015"/>
      <c r="DK116" s="1016"/>
      <c r="DL116" s="1017" t="s">
        <v>456</v>
      </c>
      <c r="DM116" s="1015"/>
      <c r="DN116" s="1015"/>
      <c r="DO116" s="1015"/>
      <c r="DP116" s="1016"/>
      <c r="DQ116" s="1017" t="s">
        <v>456</v>
      </c>
      <c r="DR116" s="1015"/>
      <c r="DS116" s="1015"/>
      <c r="DT116" s="1015"/>
      <c r="DU116" s="1016"/>
      <c r="DV116" s="1018" t="s">
        <v>457</v>
      </c>
      <c r="DW116" s="1019"/>
      <c r="DX116" s="1019"/>
      <c r="DY116" s="1019"/>
      <c r="DZ116" s="1020"/>
    </row>
    <row r="117" spans="1:130" s="247" customFormat="1" ht="26.25" customHeight="1">
      <c r="A117" s="960" t="s">
        <v>187</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474</v>
      </c>
      <c r="Z117" s="942"/>
      <c r="AA117" s="1032">
        <v>5541946</v>
      </c>
      <c r="AB117" s="1033"/>
      <c r="AC117" s="1033"/>
      <c r="AD117" s="1033"/>
      <c r="AE117" s="1034"/>
      <c r="AF117" s="1035">
        <v>5219313</v>
      </c>
      <c r="AG117" s="1033"/>
      <c r="AH117" s="1033"/>
      <c r="AI117" s="1033"/>
      <c r="AJ117" s="1034"/>
      <c r="AK117" s="1035">
        <v>5153971</v>
      </c>
      <c r="AL117" s="1033"/>
      <c r="AM117" s="1033"/>
      <c r="AN117" s="1033"/>
      <c r="AO117" s="1034"/>
      <c r="AP117" s="1036"/>
      <c r="AQ117" s="1037"/>
      <c r="AR117" s="1037"/>
      <c r="AS117" s="1037"/>
      <c r="AT117" s="1038"/>
      <c r="AU117" s="956"/>
      <c r="AV117" s="957"/>
      <c r="AW117" s="957"/>
      <c r="AX117" s="957"/>
      <c r="AY117" s="957"/>
      <c r="AZ117" s="1023" t="s">
        <v>475</v>
      </c>
      <c r="BA117" s="1024"/>
      <c r="BB117" s="1024"/>
      <c r="BC117" s="1024"/>
      <c r="BD117" s="1024"/>
      <c r="BE117" s="1024"/>
      <c r="BF117" s="1024"/>
      <c r="BG117" s="1024"/>
      <c r="BH117" s="1024"/>
      <c r="BI117" s="1024"/>
      <c r="BJ117" s="1024"/>
      <c r="BK117" s="1024"/>
      <c r="BL117" s="1024"/>
      <c r="BM117" s="1024"/>
      <c r="BN117" s="1024"/>
      <c r="BO117" s="1024"/>
      <c r="BP117" s="1025"/>
      <c r="BQ117" s="975" t="s">
        <v>422</v>
      </c>
      <c r="BR117" s="976"/>
      <c r="BS117" s="976"/>
      <c r="BT117" s="976"/>
      <c r="BU117" s="976"/>
      <c r="BV117" s="976" t="s">
        <v>456</v>
      </c>
      <c r="BW117" s="976"/>
      <c r="BX117" s="976"/>
      <c r="BY117" s="976"/>
      <c r="BZ117" s="976"/>
      <c r="CA117" s="976" t="s">
        <v>451</v>
      </c>
      <c r="CB117" s="976"/>
      <c r="CC117" s="976"/>
      <c r="CD117" s="976"/>
      <c r="CE117" s="976"/>
      <c r="CF117" s="970" t="s">
        <v>422</v>
      </c>
      <c r="CG117" s="971"/>
      <c r="CH117" s="971"/>
      <c r="CI117" s="971"/>
      <c r="CJ117" s="971"/>
      <c r="CK117" s="1001"/>
      <c r="CL117" s="1002"/>
      <c r="CM117" s="972" t="s">
        <v>476</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456</v>
      </c>
      <c r="DH117" s="1015"/>
      <c r="DI117" s="1015"/>
      <c r="DJ117" s="1015"/>
      <c r="DK117" s="1016"/>
      <c r="DL117" s="1017" t="s">
        <v>456</v>
      </c>
      <c r="DM117" s="1015"/>
      <c r="DN117" s="1015"/>
      <c r="DO117" s="1015"/>
      <c r="DP117" s="1016"/>
      <c r="DQ117" s="1017" t="s">
        <v>457</v>
      </c>
      <c r="DR117" s="1015"/>
      <c r="DS117" s="1015"/>
      <c r="DT117" s="1015"/>
      <c r="DU117" s="1016"/>
      <c r="DV117" s="1018" t="s">
        <v>448</v>
      </c>
      <c r="DW117" s="1019"/>
      <c r="DX117" s="1019"/>
      <c r="DY117" s="1019"/>
      <c r="DZ117" s="1020"/>
    </row>
    <row r="118" spans="1:130" s="247" customFormat="1" ht="26.25" customHeight="1">
      <c r="A118" s="960" t="s">
        <v>443</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441</v>
      </c>
      <c r="AB118" s="941"/>
      <c r="AC118" s="941"/>
      <c r="AD118" s="941"/>
      <c r="AE118" s="942"/>
      <c r="AF118" s="940" t="s">
        <v>307</v>
      </c>
      <c r="AG118" s="941"/>
      <c r="AH118" s="941"/>
      <c r="AI118" s="941"/>
      <c r="AJ118" s="942"/>
      <c r="AK118" s="940" t="s">
        <v>306</v>
      </c>
      <c r="AL118" s="941"/>
      <c r="AM118" s="941"/>
      <c r="AN118" s="941"/>
      <c r="AO118" s="942"/>
      <c r="AP118" s="1027" t="s">
        <v>442</v>
      </c>
      <c r="AQ118" s="1028"/>
      <c r="AR118" s="1028"/>
      <c r="AS118" s="1028"/>
      <c r="AT118" s="1029"/>
      <c r="AU118" s="956"/>
      <c r="AV118" s="957"/>
      <c r="AW118" s="957"/>
      <c r="AX118" s="957"/>
      <c r="AY118" s="957"/>
      <c r="AZ118" s="1030" t="s">
        <v>477</v>
      </c>
      <c r="BA118" s="1021"/>
      <c r="BB118" s="1021"/>
      <c r="BC118" s="1021"/>
      <c r="BD118" s="1021"/>
      <c r="BE118" s="1021"/>
      <c r="BF118" s="1021"/>
      <c r="BG118" s="1021"/>
      <c r="BH118" s="1021"/>
      <c r="BI118" s="1021"/>
      <c r="BJ118" s="1021"/>
      <c r="BK118" s="1021"/>
      <c r="BL118" s="1021"/>
      <c r="BM118" s="1021"/>
      <c r="BN118" s="1021"/>
      <c r="BO118" s="1021"/>
      <c r="BP118" s="1022"/>
      <c r="BQ118" s="1053" t="s">
        <v>456</v>
      </c>
      <c r="BR118" s="1054"/>
      <c r="BS118" s="1054"/>
      <c r="BT118" s="1054"/>
      <c r="BU118" s="1054"/>
      <c r="BV118" s="1054" t="s">
        <v>422</v>
      </c>
      <c r="BW118" s="1054"/>
      <c r="BX118" s="1054"/>
      <c r="BY118" s="1054"/>
      <c r="BZ118" s="1054"/>
      <c r="CA118" s="1054" t="s">
        <v>456</v>
      </c>
      <c r="CB118" s="1054"/>
      <c r="CC118" s="1054"/>
      <c r="CD118" s="1054"/>
      <c r="CE118" s="1054"/>
      <c r="CF118" s="970" t="s">
        <v>456</v>
      </c>
      <c r="CG118" s="971"/>
      <c r="CH118" s="971"/>
      <c r="CI118" s="971"/>
      <c r="CJ118" s="971"/>
      <c r="CK118" s="1001"/>
      <c r="CL118" s="1002"/>
      <c r="CM118" s="972" t="s">
        <v>478</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456</v>
      </c>
      <c r="DH118" s="1015"/>
      <c r="DI118" s="1015"/>
      <c r="DJ118" s="1015"/>
      <c r="DK118" s="1016"/>
      <c r="DL118" s="1017" t="s">
        <v>457</v>
      </c>
      <c r="DM118" s="1015"/>
      <c r="DN118" s="1015"/>
      <c r="DO118" s="1015"/>
      <c r="DP118" s="1016"/>
      <c r="DQ118" s="1017" t="s">
        <v>422</v>
      </c>
      <c r="DR118" s="1015"/>
      <c r="DS118" s="1015"/>
      <c r="DT118" s="1015"/>
      <c r="DU118" s="1016"/>
      <c r="DV118" s="1018" t="s">
        <v>422</v>
      </c>
      <c r="DW118" s="1019"/>
      <c r="DX118" s="1019"/>
      <c r="DY118" s="1019"/>
      <c r="DZ118" s="1020"/>
    </row>
    <row r="119" spans="1:130" s="247" customFormat="1" ht="26.25" customHeight="1">
      <c r="A119" s="1115" t="s">
        <v>446</v>
      </c>
      <c r="B119" s="1000"/>
      <c r="C119" s="979" t="s">
        <v>447</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457</v>
      </c>
      <c r="AB119" s="948"/>
      <c r="AC119" s="948"/>
      <c r="AD119" s="948"/>
      <c r="AE119" s="949"/>
      <c r="AF119" s="950" t="s">
        <v>456</v>
      </c>
      <c r="AG119" s="948"/>
      <c r="AH119" s="948"/>
      <c r="AI119" s="948"/>
      <c r="AJ119" s="949"/>
      <c r="AK119" s="950" t="s">
        <v>457</v>
      </c>
      <c r="AL119" s="948"/>
      <c r="AM119" s="948"/>
      <c r="AN119" s="948"/>
      <c r="AO119" s="949"/>
      <c r="AP119" s="951" t="s">
        <v>422</v>
      </c>
      <c r="AQ119" s="952"/>
      <c r="AR119" s="952"/>
      <c r="AS119" s="952"/>
      <c r="AT119" s="953"/>
      <c r="AU119" s="958"/>
      <c r="AV119" s="959"/>
      <c r="AW119" s="959"/>
      <c r="AX119" s="959"/>
      <c r="AY119" s="959"/>
      <c r="AZ119" s="278" t="s">
        <v>187</v>
      </c>
      <c r="BA119" s="278"/>
      <c r="BB119" s="278"/>
      <c r="BC119" s="278"/>
      <c r="BD119" s="278"/>
      <c r="BE119" s="278"/>
      <c r="BF119" s="278"/>
      <c r="BG119" s="278"/>
      <c r="BH119" s="278"/>
      <c r="BI119" s="278"/>
      <c r="BJ119" s="278"/>
      <c r="BK119" s="278"/>
      <c r="BL119" s="278"/>
      <c r="BM119" s="278"/>
      <c r="BN119" s="278"/>
      <c r="BO119" s="1031" t="s">
        <v>479</v>
      </c>
      <c r="BP119" s="1062"/>
      <c r="BQ119" s="1053">
        <v>54941796</v>
      </c>
      <c r="BR119" s="1054"/>
      <c r="BS119" s="1054"/>
      <c r="BT119" s="1054"/>
      <c r="BU119" s="1054"/>
      <c r="BV119" s="1054">
        <v>52758362</v>
      </c>
      <c r="BW119" s="1054"/>
      <c r="BX119" s="1054"/>
      <c r="BY119" s="1054"/>
      <c r="BZ119" s="1054"/>
      <c r="CA119" s="1054">
        <v>50961317</v>
      </c>
      <c r="CB119" s="1054"/>
      <c r="CC119" s="1054"/>
      <c r="CD119" s="1054"/>
      <c r="CE119" s="1054"/>
      <c r="CF119" s="1055"/>
      <c r="CG119" s="1056"/>
      <c r="CH119" s="1056"/>
      <c r="CI119" s="1056"/>
      <c r="CJ119" s="1057"/>
      <c r="CK119" s="1003"/>
      <c r="CL119" s="1004"/>
      <c r="CM119" s="1058" t="s">
        <v>480</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422</v>
      </c>
      <c r="DH119" s="1040"/>
      <c r="DI119" s="1040"/>
      <c r="DJ119" s="1040"/>
      <c r="DK119" s="1041"/>
      <c r="DL119" s="1039" t="s">
        <v>457</v>
      </c>
      <c r="DM119" s="1040"/>
      <c r="DN119" s="1040"/>
      <c r="DO119" s="1040"/>
      <c r="DP119" s="1041"/>
      <c r="DQ119" s="1039" t="s">
        <v>451</v>
      </c>
      <c r="DR119" s="1040"/>
      <c r="DS119" s="1040"/>
      <c r="DT119" s="1040"/>
      <c r="DU119" s="1041"/>
      <c r="DV119" s="1042" t="s">
        <v>422</v>
      </c>
      <c r="DW119" s="1043"/>
      <c r="DX119" s="1043"/>
      <c r="DY119" s="1043"/>
      <c r="DZ119" s="1044"/>
    </row>
    <row r="120" spans="1:130" s="247" customFormat="1" ht="26.25" customHeight="1">
      <c r="A120" s="1116"/>
      <c r="B120" s="1002"/>
      <c r="C120" s="972" t="s">
        <v>455</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451</v>
      </c>
      <c r="AB120" s="1015"/>
      <c r="AC120" s="1015"/>
      <c r="AD120" s="1015"/>
      <c r="AE120" s="1016"/>
      <c r="AF120" s="1017" t="s">
        <v>422</v>
      </c>
      <c r="AG120" s="1015"/>
      <c r="AH120" s="1015"/>
      <c r="AI120" s="1015"/>
      <c r="AJ120" s="1016"/>
      <c r="AK120" s="1017" t="s">
        <v>451</v>
      </c>
      <c r="AL120" s="1015"/>
      <c r="AM120" s="1015"/>
      <c r="AN120" s="1015"/>
      <c r="AO120" s="1016"/>
      <c r="AP120" s="1018" t="s">
        <v>457</v>
      </c>
      <c r="AQ120" s="1019"/>
      <c r="AR120" s="1019"/>
      <c r="AS120" s="1019"/>
      <c r="AT120" s="1020"/>
      <c r="AU120" s="1045" t="s">
        <v>481</v>
      </c>
      <c r="AV120" s="1046"/>
      <c r="AW120" s="1046"/>
      <c r="AX120" s="1046"/>
      <c r="AY120" s="1047"/>
      <c r="AZ120" s="996" t="s">
        <v>482</v>
      </c>
      <c r="BA120" s="945"/>
      <c r="BB120" s="945"/>
      <c r="BC120" s="945"/>
      <c r="BD120" s="945"/>
      <c r="BE120" s="945"/>
      <c r="BF120" s="945"/>
      <c r="BG120" s="945"/>
      <c r="BH120" s="945"/>
      <c r="BI120" s="945"/>
      <c r="BJ120" s="945"/>
      <c r="BK120" s="945"/>
      <c r="BL120" s="945"/>
      <c r="BM120" s="945"/>
      <c r="BN120" s="945"/>
      <c r="BO120" s="945"/>
      <c r="BP120" s="946"/>
      <c r="BQ120" s="982">
        <v>3230105</v>
      </c>
      <c r="BR120" s="983"/>
      <c r="BS120" s="983"/>
      <c r="BT120" s="983"/>
      <c r="BU120" s="983"/>
      <c r="BV120" s="983">
        <v>3509930</v>
      </c>
      <c r="BW120" s="983"/>
      <c r="BX120" s="983"/>
      <c r="BY120" s="983"/>
      <c r="BZ120" s="983"/>
      <c r="CA120" s="983">
        <v>3967522</v>
      </c>
      <c r="CB120" s="983"/>
      <c r="CC120" s="983"/>
      <c r="CD120" s="983"/>
      <c r="CE120" s="983"/>
      <c r="CF120" s="997">
        <v>30.2</v>
      </c>
      <c r="CG120" s="998"/>
      <c r="CH120" s="998"/>
      <c r="CI120" s="998"/>
      <c r="CJ120" s="998"/>
      <c r="CK120" s="1063" t="s">
        <v>483</v>
      </c>
      <c r="CL120" s="1064"/>
      <c r="CM120" s="1064"/>
      <c r="CN120" s="1064"/>
      <c r="CO120" s="1065"/>
      <c r="CP120" s="1071" t="s">
        <v>484</v>
      </c>
      <c r="CQ120" s="1072"/>
      <c r="CR120" s="1072"/>
      <c r="CS120" s="1072"/>
      <c r="CT120" s="1072"/>
      <c r="CU120" s="1072"/>
      <c r="CV120" s="1072"/>
      <c r="CW120" s="1072"/>
      <c r="CX120" s="1072"/>
      <c r="CY120" s="1072"/>
      <c r="CZ120" s="1072"/>
      <c r="DA120" s="1072"/>
      <c r="DB120" s="1072"/>
      <c r="DC120" s="1072"/>
      <c r="DD120" s="1072"/>
      <c r="DE120" s="1072"/>
      <c r="DF120" s="1073"/>
      <c r="DG120" s="982" t="s">
        <v>456</v>
      </c>
      <c r="DH120" s="983"/>
      <c r="DI120" s="983"/>
      <c r="DJ120" s="983"/>
      <c r="DK120" s="983"/>
      <c r="DL120" s="983" t="s">
        <v>422</v>
      </c>
      <c r="DM120" s="983"/>
      <c r="DN120" s="983"/>
      <c r="DO120" s="983"/>
      <c r="DP120" s="983"/>
      <c r="DQ120" s="983">
        <v>9064701</v>
      </c>
      <c r="DR120" s="983"/>
      <c r="DS120" s="983"/>
      <c r="DT120" s="983"/>
      <c r="DU120" s="983"/>
      <c r="DV120" s="984">
        <v>69.099999999999994</v>
      </c>
      <c r="DW120" s="984"/>
      <c r="DX120" s="984"/>
      <c r="DY120" s="984"/>
      <c r="DZ120" s="985"/>
    </row>
    <row r="121" spans="1:130" s="247" customFormat="1" ht="26.25" customHeight="1">
      <c r="A121" s="1116"/>
      <c r="B121" s="1002"/>
      <c r="C121" s="1023" t="s">
        <v>485</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422</v>
      </c>
      <c r="AB121" s="1015"/>
      <c r="AC121" s="1015"/>
      <c r="AD121" s="1015"/>
      <c r="AE121" s="1016"/>
      <c r="AF121" s="1017" t="s">
        <v>422</v>
      </c>
      <c r="AG121" s="1015"/>
      <c r="AH121" s="1015"/>
      <c r="AI121" s="1015"/>
      <c r="AJ121" s="1016"/>
      <c r="AK121" s="1017" t="s">
        <v>457</v>
      </c>
      <c r="AL121" s="1015"/>
      <c r="AM121" s="1015"/>
      <c r="AN121" s="1015"/>
      <c r="AO121" s="1016"/>
      <c r="AP121" s="1018" t="s">
        <v>422</v>
      </c>
      <c r="AQ121" s="1019"/>
      <c r="AR121" s="1019"/>
      <c r="AS121" s="1019"/>
      <c r="AT121" s="1020"/>
      <c r="AU121" s="1048"/>
      <c r="AV121" s="1049"/>
      <c r="AW121" s="1049"/>
      <c r="AX121" s="1049"/>
      <c r="AY121" s="1050"/>
      <c r="AZ121" s="1005" t="s">
        <v>486</v>
      </c>
      <c r="BA121" s="1006"/>
      <c r="BB121" s="1006"/>
      <c r="BC121" s="1006"/>
      <c r="BD121" s="1006"/>
      <c r="BE121" s="1006"/>
      <c r="BF121" s="1006"/>
      <c r="BG121" s="1006"/>
      <c r="BH121" s="1006"/>
      <c r="BI121" s="1006"/>
      <c r="BJ121" s="1006"/>
      <c r="BK121" s="1006"/>
      <c r="BL121" s="1006"/>
      <c r="BM121" s="1006"/>
      <c r="BN121" s="1006"/>
      <c r="BO121" s="1006"/>
      <c r="BP121" s="1007"/>
      <c r="BQ121" s="975">
        <v>3659228</v>
      </c>
      <c r="BR121" s="976"/>
      <c r="BS121" s="976"/>
      <c r="BT121" s="976"/>
      <c r="BU121" s="976"/>
      <c r="BV121" s="976">
        <v>3829333</v>
      </c>
      <c r="BW121" s="976"/>
      <c r="BX121" s="976"/>
      <c r="BY121" s="976"/>
      <c r="BZ121" s="976"/>
      <c r="CA121" s="976">
        <v>3894496</v>
      </c>
      <c r="CB121" s="976"/>
      <c r="CC121" s="976"/>
      <c r="CD121" s="976"/>
      <c r="CE121" s="976"/>
      <c r="CF121" s="970">
        <v>29.7</v>
      </c>
      <c r="CG121" s="971"/>
      <c r="CH121" s="971"/>
      <c r="CI121" s="971"/>
      <c r="CJ121" s="971"/>
      <c r="CK121" s="1066"/>
      <c r="CL121" s="1067"/>
      <c r="CM121" s="1067"/>
      <c r="CN121" s="1067"/>
      <c r="CO121" s="1068"/>
      <c r="CP121" s="1076" t="s">
        <v>487</v>
      </c>
      <c r="CQ121" s="1077"/>
      <c r="CR121" s="1077"/>
      <c r="CS121" s="1077"/>
      <c r="CT121" s="1077"/>
      <c r="CU121" s="1077"/>
      <c r="CV121" s="1077"/>
      <c r="CW121" s="1077"/>
      <c r="CX121" s="1077"/>
      <c r="CY121" s="1077"/>
      <c r="CZ121" s="1077"/>
      <c r="DA121" s="1077"/>
      <c r="DB121" s="1077"/>
      <c r="DC121" s="1077"/>
      <c r="DD121" s="1077"/>
      <c r="DE121" s="1077"/>
      <c r="DF121" s="1078"/>
      <c r="DG121" s="975">
        <v>5415879</v>
      </c>
      <c r="DH121" s="976"/>
      <c r="DI121" s="976"/>
      <c r="DJ121" s="976"/>
      <c r="DK121" s="976"/>
      <c r="DL121" s="976">
        <v>5074833</v>
      </c>
      <c r="DM121" s="976"/>
      <c r="DN121" s="976"/>
      <c r="DO121" s="976"/>
      <c r="DP121" s="976"/>
      <c r="DQ121" s="976">
        <v>4756800</v>
      </c>
      <c r="DR121" s="976"/>
      <c r="DS121" s="976"/>
      <c r="DT121" s="976"/>
      <c r="DU121" s="976"/>
      <c r="DV121" s="977">
        <v>36.299999999999997</v>
      </c>
      <c r="DW121" s="977"/>
      <c r="DX121" s="977"/>
      <c r="DY121" s="977"/>
      <c r="DZ121" s="978"/>
    </row>
    <row r="122" spans="1:130" s="247" customFormat="1" ht="26.25" customHeight="1">
      <c r="A122" s="1116"/>
      <c r="B122" s="1002"/>
      <c r="C122" s="972" t="s">
        <v>467</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422</v>
      </c>
      <c r="AB122" s="1015"/>
      <c r="AC122" s="1015"/>
      <c r="AD122" s="1015"/>
      <c r="AE122" s="1016"/>
      <c r="AF122" s="1017" t="s">
        <v>422</v>
      </c>
      <c r="AG122" s="1015"/>
      <c r="AH122" s="1015"/>
      <c r="AI122" s="1015"/>
      <c r="AJ122" s="1016"/>
      <c r="AK122" s="1017" t="s">
        <v>457</v>
      </c>
      <c r="AL122" s="1015"/>
      <c r="AM122" s="1015"/>
      <c r="AN122" s="1015"/>
      <c r="AO122" s="1016"/>
      <c r="AP122" s="1018" t="s">
        <v>456</v>
      </c>
      <c r="AQ122" s="1019"/>
      <c r="AR122" s="1019"/>
      <c r="AS122" s="1019"/>
      <c r="AT122" s="1020"/>
      <c r="AU122" s="1048"/>
      <c r="AV122" s="1049"/>
      <c r="AW122" s="1049"/>
      <c r="AX122" s="1049"/>
      <c r="AY122" s="1050"/>
      <c r="AZ122" s="1030" t="s">
        <v>488</v>
      </c>
      <c r="BA122" s="1021"/>
      <c r="BB122" s="1021"/>
      <c r="BC122" s="1021"/>
      <c r="BD122" s="1021"/>
      <c r="BE122" s="1021"/>
      <c r="BF122" s="1021"/>
      <c r="BG122" s="1021"/>
      <c r="BH122" s="1021"/>
      <c r="BI122" s="1021"/>
      <c r="BJ122" s="1021"/>
      <c r="BK122" s="1021"/>
      <c r="BL122" s="1021"/>
      <c r="BM122" s="1021"/>
      <c r="BN122" s="1021"/>
      <c r="BO122" s="1021"/>
      <c r="BP122" s="1022"/>
      <c r="BQ122" s="1053">
        <v>32280220</v>
      </c>
      <c r="BR122" s="1054"/>
      <c r="BS122" s="1054"/>
      <c r="BT122" s="1054"/>
      <c r="BU122" s="1054"/>
      <c r="BV122" s="1054">
        <v>31040386</v>
      </c>
      <c r="BW122" s="1054"/>
      <c r="BX122" s="1054"/>
      <c r="BY122" s="1054"/>
      <c r="BZ122" s="1054"/>
      <c r="CA122" s="1054">
        <v>29830529</v>
      </c>
      <c r="CB122" s="1054"/>
      <c r="CC122" s="1054"/>
      <c r="CD122" s="1054"/>
      <c r="CE122" s="1054"/>
      <c r="CF122" s="1074">
        <v>227.3</v>
      </c>
      <c r="CG122" s="1075"/>
      <c r="CH122" s="1075"/>
      <c r="CI122" s="1075"/>
      <c r="CJ122" s="1075"/>
      <c r="CK122" s="1066"/>
      <c r="CL122" s="1067"/>
      <c r="CM122" s="1067"/>
      <c r="CN122" s="1067"/>
      <c r="CO122" s="1068"/>
      <c r="CP122" s="1076" t="s">
        <v>416</v>
      </c>
      <c r="CQ122" s="1077"/>
      <c r="CR122" s="1077"/>
      <c r="CS122" s="1077"/>
      <c r="CT122" s="1077"/>
      <c r="CU122" s="1077"/>
      <c r="CV122" s="1077"/>
      <c r="CW122" s="1077"/>
      <c r="CX122" s="1077"/>
      <c r="CY122" s="1077"/>
      <c r="CZ122" s="1077"/>
      <c r="DA122" s="1077"/>
      <c r="DB122" s="1077"/>
      <c r="DC122" s="1077"/>
      <c r="DD122" s="1077"/>
      <c r="DE122" s="1077"/>
      <c r="DF122" s="1078"/>
      <c r="DG122" s="975">
        <v>518628</v>
      </c>
      <c r="DH122" s="976"/>
      <c r="DI122" s="976"/>
      <c r="DJ122" s="976"/>
      <c r="DK122" s="976"/>
      <c r="DL122" s="976">
        <v>495540</v>
      </c>
      <c r="DM122" s="976"/>
      <c r="DN122" s="976"/>
      <c r="DO122" s="976"/>
      <c r="DP122" s="976"/>
      <c r="DQ122" s="976">
        <v>483490</v>
      </c>
      <c r="DR122" s="976"/>
      <c r="DS122" s="976"/>
      <c r="DT122" s="976"/>
      <c r="DU122" s="976"/>
      <c r="DV122" s="977">
        <v>3.7</v>
      </c>
      <c r="DW122" s="977"/>
      <c r="DX122" s="977"/>
      <c r="DY122" s="977"/>
      <c r="DZ122" s="978"/>
    </row>
    <row r="123" spans="1:130" s="247" customFormat="1" ht="26.25" customHeight="1">
      <c r="A123" s="1116"/>
      <c r="B123" s="1002"/>
      <c r="C123" s="972" t="s">
        <v>473</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422</v>
      </c>
      <c r="AB123" s="1015"/>
      <c r="AC123" s="1015"/>
      <c r="AD123" s="1015"/>
      <c r="AE123" s="1016"/>
      <c r="AF123" s="1017" t="s">
        <v>457</v>
      </c>
      <c r="AG123" s="1015"/>
      <c r="AH123" s="1015"/>
      <c r="AI123" s="1015"/>
      <c r="AJ123" s="1016"/>
      <c r="AK123" s="1017" t="s">
        <v>451</v>
      </c>
      <c r="AL123" s="1015"/>
      <c r="AM123" s="1015"/>
      <c r="AN123" s="1015"/>
      <c r="AO123" s="1016"/>
      <c r="AP123" s="1018" t="s">
        <v>422</v>
      </c>
      <c r="AQ123" s="1019"/>
      <c r="AR123" s="1019"/>
      <c r="AS123" s="1019"/>
      <c r="AT123" s="1020"/>
      <c r="AU123" s="1051"/>
      <c r="AV123" s="1052"/>
      <c r="AW123" s="1052"/>
      <c r="AX123" s="1052"/>
      <c r="AY123" s="1052"/>
      <c r="AZ123" s="278" t="s">
        <v>187</v>
      </c>
      <c r="BA123" s="278"/>
      <c r="BB123" s="278"/>
      <c r="BC123" s="278"/>
      <c r="BD123" s="278"/>
      <c r="BE123" s="278"/>
      <c r="BF123" s="278"/>
      <c r="BG123" s="278"/>
      <c r="BH123" s="278"/>
      <c r="BI123" s="278"/>
      <c r="BJ123" s="278"/>
      <c r="BK123" s="278"/>
      <c r="BL123" s="278"/>
      <c r="BM123" s="278"/>
      <c r="BN123" s="278"/>
      <c r="BO123" s="1031" t="s">
        <v>489</v>
      </c>
      <c r="BP123" s="1062"/>
      <c r="BQ123" s="1122">
        <v>39169553</v>
      </c>
      <c r="BR123" s="1088"/>
      <c r="BS123" s="1088"/>
      <c r="BT123" s="1088"/>
      <c r="BU123" s="1088"/>
      <c r="BV123" s="1088">
        <v>38379649</v>
      </c>
      <c r="BW123" s="1088"/>
      <c r="BX123" s="1088"/>
      <c r="BY123" s="1088"/>
      <c r="BZ123" s="1088"/>
      <c r="CA123" s="1088">
        <v>37692547</v>
      </c>
      <c r="CB123" s="1088"/>
      <c r="CC123" s="1088"/>
      <c r="CD123" s="1088"/>
      <c r="CE123" s="1088"/>
      <c r="CF123" s="1055"/>
      <c r="CG123" s="1056"/>
      <c r="CH123" s="1056"/>
      <c r="CI123" s="1056"/>
      <c r="CJ123" s="1057"/>
      <c r="CK123" s="1066"/>
      <c r="CL123" s="1067"/>
      <c r="CM123" s="1067"/>
      <c r="CN123" s="1067"/>
      <c r="CO123" s="1068"/>
      <c r="CP123" s="1076" t="s">
        <v>490</v>
      </c>
      <c r="CQ123" s="1077"/>
      <c r="CR123" s="1077"/>
      <c r="CS123" s="1077"/>
      <c r="CT123" s="1077"/>
      <c r="CU123" s="1077"/>
      <c r="CV123" s="1077"/>
      <c r="CW123" s="1077"/>
      <c r="CX123" s="1077"/>
      <c r="CY123" s="1077"/>
      <c r="CZ123" s="1077"/>
      <c r="DA123" s="1077"/>
      <c r="DB123" s="1077"/>
      <c r="DC123" s="1077"/>
      <c r="DD123" s="1077"/>
      <c r="DE123" s="1077"/>
      <c r="DF123" s="1078"/>
      <c r="DG123" s="1014">
        <v>50322</v>
      </c>
      <c r="DH123" s="1015"/>
      <c r="DI123" s="1015"/>
      <c r="DJ123" s="1015"/>
      <c r="DK123" s="1016"/>
      <c r="DL123" s="1017">
        <v>48226</v>
      </c>
      <c r="DM123" s="1015"/>
      <c r="DN123" s="1015"/>
      <c r="DO123" s="1015"/>
      <c r="DP123" s="1016"/>
      <c r="DQ123" s="1017">
        <v>44387</v>
      </c>
      <c r="DR123" s="1015"/>
      <c r="DS123" s="1015"/>
      <c r="DT123" s="1015"/>
      <c r="DU123" s="1016"/>
      <c r="DV123" s="1018">
        <v>0.3</v>
      </c>
      <c r="DW123" s="1019"/>
      <c r="DX123" s="1019"/>
      <c r="DY123" s="1019"/>
      <c r="DZ123" s="1020"/>
    </row>
    <row r="124" spans="1:130" s="247" customFormat="1" ht="26.25" customHeight="1" thickBot="1">
      <c r="A124" s="1116"/>
      <c r="B124" s="1002"/>
      <c r="C124" s="972" t="s">
        <v>476</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422</v>
      </c>
      <c r="AB124" s="1015"/>
      <c r="AC124" s="1015"/>
      <c r="AD124" s="1015"/>
      <c r="AE124" s="1016"/>
      <c r="AF124" s="1017" t="s">
        <v>457</v>
      </c>
      <c r="AG124" s="1015"/>
      <c r="AH124" s="1015"/>
      <c r="AI124" s="1015"/>
      <c r="AJ124" s="1016"/>
      <c r="AK124" s="1017" t="s">
        <v>422</v>
      </c>
      <c r="AL124" s="1015"/>
      <c r="AM124" s="1015"/>
      <c r="AN124" s="1015"/>
      <c r="AO124" s="1016"/>
      <c r="AP124" s="1018" t="s">
        <v>451</v>
      </c>
      <c r="AQ124" s="1019"/>
      <c r="AR124" s="1019"/>
      <c r="AS124" s="1019"/>
      <c r="AT124" s="1020"/>
      <c r="AU124" s="1118" t="s">
        <v>491</v>
      </c>
      <c r="AV124" s="1119"/>
      <c r="AW124" s="1119"/>
      <c r="AX124" s="1119"/>
      <c r="AY124" s="1119"/>
      <c r="AZ124" s="1119"/>
      <c r="BA124" s="1119"/>
      <c r="BB124" s="1119"/>
      <c r="BC124" s="1119"/>
      <c r="BD124" s="1119"/>
      <c r="BE124" s="1119"/>
      <c r="BF124" s="1119"/>
      <c r="BG124" s="1119"/>
      <c r="BH124" s="1119"/>
      <c r="BI124" s="1119"/>
      <c r="BJ124" s="1119"/>
      <c r="BK124" s="1119"/>
      <c r="BL124" s="1119"/>
      <c r="BM124" s="1119"/>
      <c r="BN124" s="1119"/>
      <c r="BO124" s="1119"/>
      <c r="BP124" s="1120"/>
      <c r="BQ124" s="1121">
        <v>120.6</v>
      </c>
      <c r="BR124" s="1084"/>
      <c r="BS124" s="1084"/>
      <c r="BT124" s="1084"/>
      <c r="BU124" s="1084"/>
      <c r="BV124" s="1084">
        <v>109.5</v>
      </c>
      <c r="BW124" s="1084"/>
      <c r="BX124" s="1084"/>
      <c r="BY124" s="1084"/>
      <c r="BZ124" s="1084"/>
      <c r="CA124" s="1084">
        <v>101.1</v>
      </c>
      <c r="CB124" s="1084"/>
      <c r="CC124" s="1084"/>
      <c r="CD124" s="1084"/>
      <c r="CE124" s="1084"/>
      <c r="CF124" s="1085"/>
      <c r="CG124" s="1086"/>
      <c r="CH124" s="1086"/>
      <c r="CI124" s="1086"/>
      <c r="CJ124" s="1087"/>
      <c r="CK124" s="1069"/>
      <c r="CL124" s="1069"/>
      <c r="CM124" s="1069"/>
      <c r="CN124" s="1069"/>
      <c r="CO124" s="1070"/>
      <c r="CP124" s="1076" t="s">
        <v>492</v>
      </c>
      <c r="CQ124" s="1077"/>
      <c r="CR124" s="1077"/>
      <c r="CS124" s="1077"/>
      <c r="CT124" s="1077"/>
      <c r="CU124" s="1077"/>
      <c r="CV124" s="1077"/>
      <c r="CW124" s="1077"/>
      <c r="CX124" s="1077"/>
      <c r="CY124" s="1077"/>
      <c r="CZ124" s="1077"/>
      <c r="DA124" s="1077"/>
      <c r="DB124" s="1077"/>
      <c r="DC124" s="1077"/>
      <c r="DD124" s="1077"/>
      <c r="DE124" s="1077"/>
      <c r="DF124" s="1078"/>
      <c r="DG124" s="1061">
        <v>8513933</v>
      </c>
      <c r="DH124" s="1040"/>
      <c r="DI124" s="1040"/>
      <c r="DJ124" s="1040"/>
      <c r="DK124" s="1041"/>
      <c r="DL124" s="1039">
        <v>8859147</v>
      </c>
      <c r="DM124" s="1040"/>
      <c r="DN124" s="1040"/>
      <c r="DO124" s="1040"/>
      <c r="DP124" s="1041"/>
      <c r="DQ124" s="1039" t="s">
        <v>448</v>
      </c>
      <c r="DR124" s="1040"/>
      <c r="DS124" s="1040"/>
      <c r="DT124" s="1040"/>
      <c r="DU124" s="1041"/>
      <c r="DV124" s="1042" t="s">
        <v>457</v>
      </c>
      <c r="DW124" s="1043"/>
      <c r="DX124" s="1043"/>
      <c r="DY124" s="1043"/>
      <c r="DZ124" s="1044"/>
    </row>
    <row r="125" spans="1:130" s="247" customFormat="1" ht="26.25" customHeight="1">
      <c r="A125" s="1116"/>
      <c r="B125" s="1002"/>
      <c r="C125" s="972" t="s">
        <v>478</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457</v>
      </c>
      <c r="AB125" s="1015"/>
      <c r="AC125" s="1015"/>
      <c r="AD125" s="1015"/>
      <c r="AE125" s="1016"/>
      <c r="AF125" s="1017" t="s">
        <v>457</v>
      </c>
      <c r="AG125" s="1015"/>
      <c r="AH125" s="1015"/>
      <c r="AI125" s="1015"/>
      <c r="AJ125" s="1016"/>
      <c r="AK125" s="1017" t="s">
        <v>457</v>
      </c>
      <c r="AL125" s="1015"/>
      <c r="AM125" s="1015"/>
      <c r="AN125" s="1015"/>
      <c r="AO125" s="1016"/>
      <c r="AP125" s="1018" t="s">
        <v>448</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493</v>
      </c>
      <c r="CL125" s="1064"/>
      <c r="CM125" s="1064"/>
      <c r="CN125" s="1064"/>
      <c r="CO125" s="1065"/>
      <c r="CP125" s="996" t="s">
        <v>494</v>
      </c>
      <c r="CQ125" s="945"/>
      <c r="CR125" s="945"/>
      <c r="CS125" s="945"/>
      <c r="CT125" s="945"/>
      <c r="CU125" s="945"/>
      <c r="CV125" s="945"/>
      <c r="CW125" s="945"/>
      <c r="CX125" s="945"/>
      <c r="CY125" s="945"/>
      <c r="CZ125" s="945"/>
      <c r="DA125" s="945"/>
      <c r="DB125" s="945"/>
      <c r="DC125" s="945"/>
      <c r="DD125" s="945"/>
      <c r="DE125" s="945"/>
      <c r="DF125" s="946"/>
      <c r="DG125" s="982" t="s">
        <v>451</v>
      </c>
      <c r="DH125" s="983"/>
      <c r="DI125" s="983"/>
      <c r="DJ125" s="983"/>
      <c r="DK125" s="983"/>
      <c r="DL125" s="983" t="s">
        <v>451</v>
      </c>
      <c r="DM125" s="983"/>
      <c r="DN125" s="983"/>
      <c r="DO125" s="983"/>
      <c r="DP125" s="983"/>
      <c r="DQ125" s="983" t="s">
        <v>451</v>
      </c>
      <c r="DR125" s="983"/>
      <c r="DS125" s="983"/>
      <c r="DT125" s="983"/>
      <c r="DU125" s="983"/>
      <c r="DV125" s="984" t="s">
        <v>457</v>
      </c>
      <c r="DW125" s="984"/>
      <c r="DX125" s="984"/>
      <c r="DY125" s="984"/>
      <c r="DZ125" s="985"/>
    </row>
    <row r="126" spans="1:130" s="247" customFormat="1" ht="26.25" customHeight="1" thickBot="1">
      <c r="A126" s="1116"/>
      <c r="B126" s="1002"/>
      <c r="C126" s="972" t="s">
        <v>480</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451</v>
      </c>
      <c r="AB126" s="1015"/>
      <c r="AC126" s="1015"/>
      <c r="AD126" s="1015"/>
      <c r="AE126" s="1016"/>
      <c r="AF126" s="1017" t="s">
        <v>451</v>
      </c>
      <c r="AG126" s="1015"/>
      <c r="AH126" s="1015"/>
      <c r="AI126" s="1015"/>
      <c r="AJ126" s="1016"/>
      <c r="AK126" s="1017" t="s">
        <v>451</v>
      </c>
      <c r="AL126" s="1015"/>
      <c r="AM126" s="1015"/>
      <c r="AN126" s="1015"/>
      <c r="AO126" s="1016"/>
      <c r="AP126" s="1018" t="s">
        <v>451</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495</v>
      </c>
      <c r="CQ126" s="1006"/>
      <c r="CR126" s="1006"/>
      <c r="CS126" s="1006"/>
      <c r="CT126" s="1006"/>
      <c r="CU126" s="1006"/>
      <c r="CV126" s="1006"/>
      <c r="CW126" s="1006"/>
      <c r="CX126" s="1006"/>
      <c r="CY126" s="1006"/>
      <c r="CZ126" s="1006"/>
      <c r="DA126" s="1006"/>
      <c r="DB126" s="1006"/>
      <c r="DC126" s="1006"/>
      <c r="DD126" s="1006"/>
      <c r="DE126" s="1006"/>
      <c r="DF126" s="1007"/>
      <c r="DG126" s="975" t="s">
        <v>457</v>
      </c>
      <c r="DH126" s="976"/>
      <c r="DI126" s="976"/>
      <c r="DJ126" s="976"/>
      <c r="DK126" s="976"/>
      <c r="DL126" s="976" t="s">
        <v>448</v>
      </c>
      <c r="DM126" s="976"/>
      <c r="DN126" s="976"/>
      <c r="DO126" s="976"/>
      <c r="DP126" s="976"/>
      <c r="DQ126" s="976" t="s">
        <v>457</v>
      </c>
      <c r="DR126" s="976"/>
      <c r="DS126" s="976"/>
      <c r="DT126" s="976"/>
      <c r="DU126" s="976"/>
      <c r="DV126" s="977" t="s">
        <v>457</v>
      </c>
      <c r="DW126" s="977"/>
      <c r="DX126" s="977"/>
      <c r="DY126" s="977"/>
      <c r="DZ126" s="978"/>
    </row>
    <row r="127" spans="1:130" s="247" customFormat="1" ht="26.25" customHeight="1">
      <c r="A127" s="1117"/>
      <c r="B127" s="1004"/>
      <c r="C127" s="1058" t="s">
        <v>496</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457</v>
      </c>
      <c r="AB127" s="1015"/>
      <c r="AC127" s="1015"/>
      <c r="AD127" s="1015"/>
      <c r="AE127" s="1016"/>
      <c r="AF127" s="1017" t="s">
        <v>448</v>
      </c>
      <c r="AG127" s="1015"/>
      <c r="AH127" s="1015"/>
      <c r="AI127" s="1015"/>
      <c r="AJ127" s="1016"/>
      <c r="AK127" s="1017" t="s">
        <v>451</v>
      </c>
      <c r="AL127" s="1015"/>
      <c r="AM127" s="1015"/>
      <c r="AN127" s="1015"/>
      <c r="AO127" s="1016"/>
      <c r="AP127" s="1018" t="s">
        <v>457</v>
      </c>
      <c r="AQ127" s="1019"/>
      <c r="AR127" s="1019"/>
      <c r="AS127" s="1019"/>
      <c r="AT127" s="1020"/>
      <c r="AU127" s="283"/>
      <c r="AV127" s="283"/>
      <c r="AW127" s="283"/>
      <c r="AX127" s="1089" t="s">
        <v>497</v>
      </c>
      <c r="AY127" s="1090"/>
      <c r="AZ127" s="1090"/>
      <c r="BA127" s="1090"/>
      <c r="BB127" s="1090"/>
      <c r="BC127" s="1090"/>
      <c r="BD127" s="1090"/>
      <c r="BE127" s="1091"/>
      <c r="BF127" s="1092" t="s">
        <v>498</v>
      </c>
      <c r="BG127" s="1090"/>
      <c r="BH127" s="1090"/>
      <c r="BI127" s="1090"/>
      <c r="BJ127" s="1090"/>
      <c r="BK127" s="1090"/>
      <c r="BL127" s="1091"/>
      <c r="BM127" s="1092" t="s">
        <v>499</v>
      </c>
      <c r="BN127" s="1090"/>
      <c r="BO127" s="1090"/>
      <c r="BP127" s="1090"/>
      <c r="BQ127" s="1090"/>
      <c r="BR127" s="1090"/>
      <c r="BS127" s="1091"/>
      <c r="BT127" s="1092" t="s">
        <v>500</v>
      </c>
      <c r="BU127" s="1090"/>
      <c r="BV127" s="1090"/>
      <c r="BW127" s="1090"/>
      <c r="BX127" s="1090"/>
      <c r="BY127" s="1090"/>
      <c r="BZ127" s="1114"/>
      <c r="CA127" s="283"/>
      <c r="CB127" s="283"/>
      <c r="CC127" s="283"/>
      <c r="CD127" s="284"/>
      <c r="CE127" s="284"/>
      <c r="CF127" s="284"/>
      <c r="CG127" s="281"/>
      <c r="CH127" s="281"/>
      <c r="CI127" s="281"/>
      <c r="CJ127" s="282"/>
      <c r="CK127" s="1080"/>
      <c r="CL127" s="1067"/>
      <c r="CM127" s="1067"/>
      <c r="CN127" s="1067"/>
      <c r="CO127" s="1068"/>
      <c r="CP127" s="1005" t="s">
        <v>501</v>
      </c>
      <c r="CQ127" s="1006"/>
      <c r="CR127" s="1006"/>
      <c r="CS127" s="1006"/>
      <c r="CT127" s="1006"/>
      <c r="CU127" s="1006"/>
      <c r="CV127" s="1006"/>
      <c r="CW127" s="1006"/>
      <c r="CX127" s="1006"/>
      <c r="CY127" s="1006"/>
      <c r="CZ127" s="1006"/>
      <c r="DA127" s="1006"/>
      <c r="DB127" s="1006"/>
      <c r="DC127" s="1006"/>
      <c r="DD127" s="1006"/>
      <c r="DE127" s="1006"/>
      <c r="DF127" s="1007"/>
      <c r="DG127" s="975" t="s">
        <v>448</v>
      </c>
      <c r="DH127" s="976"/>
      <c r="DI127" s="976"/>
      <c r="DJ127" s="976"/>
      <c r="DK127" s="976"/>
      <c r="DL127" s="976" t="s">
        <v>457</v>
      </c>
      <c r="DM127" s="976"/>
      <c r="DN127" s="976"/>
      <c r="DO127" s="976"/>
      <c r="DP127" s="976"/>
      <c r="DQ127" s="976" t="s">
        <v>457</v>
      </c>
      <c r="DR127" s="976"/>
      <c r="DS127" s="976"/>
      <c r="DT127" s="976"/>
      <c r="DU127" s="976"/>
      <c r="DV127" s="977" t="s">
        <v>457</v>
      </c>
      <c r="DW127" s="977"/>
      <c r="DX127" s="977"/>
      <c r="DY127" s="977"/>
      <c r="DZ127" s="978"/>
    </row>
    <row r="128" spans="1:130" s="247" customFormat="1" ht="26.25" customHeight="1" thickBot="1">
      <c r="A128" s="1100" t="s">
        <v>502</v>
      </c>
      <c r="B128" s="1101"/>
      <c r="C128" s="1101"/>
      <c r="D128" s="1101"/>
      <c r="E128" s="1101"/>
      <c r="F128" s="1101"/>
      <c r="G128" s="1101"/>
      <c r="H128" s="1101"/>
      <c r="I128" s="1101"/>
      <c r="J128" s="1101"/>
      <c r="K128" s="1101"/>
      <c r="L128" s="1101"/>
      <c r="M128" s="1101"/>
      <c r="N128" s="1101"/>
      <c r="O128" s="1101"/>
      <c r="P128" s="1101"/>
      <c r="Q128" s="1101"/>
      <c r="R128" s="1101"/>
      <c r="S128" s="1101"/>
      <c r="T128" s="1101"/>
      <c r="U128" s="1101"/>
      <c r="V128" s="1101"/>
      <c r="W128" s="1102" t="s">
        <v>503</v>
      </c>
      <c r="X128" s="1102"/>
      <c r="Y128" s="1102"/>
      <c r="Z128" s="1103"/>
      <c r="AA128" s="1104">
        <v>360783</v>
      </c>
      <c r="AB128" s="1105"/>
      <c r="AC128" s="1105"/>
      <c r="AD128" s="1105"/>
      <c r="AE128" s="1106"/>
      <c r="AF128" s="1107">
        <v>334930</v>
      </c>
      <c r="AG128" s="1105"/>
      <c r="AH128" s="1105"/>
      <c r="AI128" s="1105"/>
      <c r="AJ128" s="1106"/>
      <c r="AK128" s="1107">
        <v>312045</v>
      </c>
      <c r="AL128" s="1105"/>
      <c r="AM128" s="1105"/>
      <c r="AN128" s="1105"/>
      <c r="AO128" s="1106"/>
      <c r="AP128" s="1108"/>
      <c r="AQ128" s="1109"/>
      <c r="AR128" s="1109"/>
      <c r="AS128" s="1109"/>
      <c r="AT128" s="1110"/>
      <c r="AU128" s="283"/>
      <c r="AV128" s="283"/>
      <c r="AW128" s="283"/>
      <c r="AX128" s="944" t="s">
        <v>504</v>
      </c>
      <c r="AY128" s="945"/>
      <c r="AZ128" s="945"/>
      <c r="BA128" s="945"/>
      <c r="BB128" s="945"/>
      <c r="BC128" s="945"/>
      <c r="BD128" s="945"/>
      <c r="BE128" s="946"/>
      <c r="BF128" s="1111" t="s">
        <v>419</v>
      </c>
      <c r="BG128" s="1112"/>
      <c r="BH128" s="1112"/>
      <c r="BI128" s="1112"/>
      <c r="BJ128" s="1112"/>
      <c r="BK128" s="1112"/>
      <c r="BL128" s="1113"/>
      <c r="BM128" s="1111">
        <v>12.7</v>
      </c>
      <c r="BN128" s="1112"/>
      <c r="BO128" s="1112"/>
      <c r="BP128" s="1112"/>
      <c r="BQ128" s="1112"/>
      <c r="BR128" s="1112"/>
      <c r="BS128" s="1113"/>
      <c r="BT128" s="1111">
        <v>20</v>
      </c>
      <c r="BU128" s="1112"/>
      <c r="BV128" s="1112"/>
      <c r="BW128" s="1112"/>
      <c r="BX128" s="1112"/>
      <c r="BY128" s="1112"/>
      <c r="BZ128" s="1135"/>
      <c r="CA128" s="284"/>
      <c r="CB128" s="284"/>
      <c r="CC128" s="284"/>
      <c r="CD128" s="284"/>
      <c r="CE128" s="284"/>
      <c r="CF128" s="284"/>
      <c r="CG128" s="281"/>
      <c r="CH128" s="281"/>
      <c r="CI128" s="281"/>
      <c r="CJ128" s="282"/>
      <c r="CK128" s="1081"/>
      <c r="CL128" s="1082"/>
      <c r="CM128" s="1082"/>
      <c r="CN128" s="1082"/>
      <c r="CO128" s="1083"/>
      <c r="CP128" s="1093" t="s">
        <v>505</v>
      </c>
      <c r="CQ128" s="1094"/>
      <c r="CR128" s="1094"/>
      <c r="CS128" s="1094"/>
      <c r="CT128" s="1094"/>
      <c r="CU128" s="1094"/>
      <c r="CV128" s="1094"/>
      <c r="CW128" s="1094"/>
      <c r="CX128" s="1094"/>
      <c r="CY128" s="1094"/>
      <c r="CZ128" s="1094"/>
      <c r="DA128" s="1094"/>
      <c r="DB128" s="1094"/>
      <c r="DC128" s="1094"/>
      <c r="DD128" s="1094"/>
      <c r="DE128" s="1094"/>
      <c r="DF128" s="1095"/>
      <c r="DG128" s="1096" t="s">
        <v>129</v>
      </c>
      <c r="DH128" s="1097"/>
      <c r="DI128" s="1097"/>
      <c r="DJ128" s="1097"/>
      <c r="DK128" s="1097"/>
      <c r="DL128" s="1097" t="s">
        <v>506</v>
      </c>
      <c r="DM128" s="1097"/>
      <c r="DN128" s="1097"/>
      <c r="DO128" s="1097"/>
      <c r="DP128" s="1097"/>
      <c r="DQ128" s="1097" t="s">
        <v>419</v>
      </c>
      <c r="DR128" s="1097"/>
      <c r="DS128" s="1097"/>
      <c r="DT128" s="1097"/>
      <c r="DU128" s="1097"/>
      <c r="DV128" s="1098" t="s">
        <v>448</v>
      </c>
      <c r="DW128" s="1098"/>
      <c r="DX128" s="1098"/>
      <c r="DY128" s="1098"/>
      <c r="DZ128" s="1099"/>
    </row>
    <row r="129" spans="1:131" s="247" customFormat="1" ht="26.25" customHeight="1">
      <c r="A129" s="986" t="s">
        <v>108</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507</v>
      </c>
      <c r="X129" s="1130"/>
      <c r="Y129" s="1130"/>
      <c r="Z129" s="1131"/>
      <c r="AA129" s="1014">
        <v>16372852</v>
      </c>
      <c r="AB129" s="1015"/>
      <c r="AC129" s="1015"/>
      <c r="AD129" s="1015"/>
      <c r="AE129" s="1016"/>
      <c r="AF129" s="1017">
        <v>16307754</v>
      </c>
      <c r="AG129" s="1015"/>
      <c r="AH129" s="1015"/>
      <c r="AI129" s="1015"/>
      <c r="AJ129" s="1016"/>
      <c r="AK129" s="1017">
        <v>16163868</v>
      </c>
      <c r="AL129" s="1015"/>
      <c r="AM129" s="1015"/>
      <c r="AN129" s="1015"/>
      <c r="AO129" s="1016"/>
      <c r="AP129" s="1132"/>
      <c r="AQ129" s="1133"/>
      <c r="AR129" s="1133"/>
      <c r="AS129" s="1133"/>
      <c r="AT129" s="1134"/>
      <c r="AU129" s="285"/>
      <c r="AV129" s="285"/>
      <c r="AW129" s="285"/>
      <c r="AX129" s="1123" t="s">
        <v>508</v>
      </c>
      <c r="AY129" s="1006"/>
      <c r="AZ129" s="1006"/>
      <c r="BA129" s="1006"/>
      <c r="BB129" s="1006"/>
      <c r="BC129" s="1006"/>
      <c r="BD129" s="1006"/>
      <c r="BE129" s="1007"/>
      <c r="BF129" s="1124" t="s">
        <v>506</v>
      </c>
      <c r="BG129" s="1125"/>
      <c r="BH129" s="1125"/>
      <c r="BI129" s="1125"/>
      <c r="BJ129" s="1125"/>
      <c r="BK129" s="1125"/>
      <c r="BL129" s="1126"/>
      <c r="BM129" s="1124">
        <v>17.7</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986" t="s">
        <v>509</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510</v>
      </c>
      <c r="X130" s="1130"/>
      <c r="Y130" s="1130"/>
      <c r="Z130" s="1131"/>
      <c r="AA130" s="1014">
        <v>3299886</v>
      </c>
      <c r="AB130" s="1015"/>
      <c r="AC130" s="1015"/>
      <c r="AD130" s="1015"/>
      <c r="AE130" s="1016"/>
      <c r="AF130" s="1017">
        <v>3183012</v>
      </c>
      <c r="AG130" s="1015"/>
      <c r="AH130" s="1015"/>
      <c r="AI130" s="1015"/>
      <c r="AJ130" s="1016"/>
      <c r="AK130" s="1017">
        <v>3042013</v>
      </c>
      <c r="AL130" s="1015"/>
      <c r="AM130" s="1015"/>
      <c r="AN130" s="1015"/>
      <c r="AO130" s="1016"/>
      <c r="AP130" s="1132"/>
      <c r="AQ130" s="1133"/>
      <c r="AR130" s="1133"/>
      <c r="AS130" s="1133"/>
      <c r="AT130" s="1134"/>
      <c r="AU130" s="285"/>
      <c r="AV130" s="285"/>
      <c r="AW130" s="285"/>
      <c r="AX130" s="1123" t="s">
        <v>511</v>
      </c>
      <c r="AY130" s="1006"/>
      <c r="AZ130" s="1006"/>
      <c r="BA130" s="1006"/>
      <c r="BB130" s="1006"/>
      <c r="BC130" s="1006"/>
      <c r="BD130" s="1006"/>
      <c r="BE130" s="1007"/>
      <c r="BF130" s="1160">
        <v>13.6</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512</v>
      </c>
      <c r="X131" s="1168"/>
      <c r="Y131" s="1168"/>
      <c r="Z131" s="1169"/>
      <c r="AA131" s="1061">
        <v>13072966</v>
      </c>
      <c r="AB131" s="1040"/>
      <c r="AC131" s="1040"/>
      <c r="AD131" s="1040"/>
      <c r="AE131" s="1041"/>
      <c r="AF131" s="1039">
        <v>13124742</v>
      </c>
      <c r="AG131" s="1040"/>
      <c r="AH131" s="1040"/>
      <c r="AI131" s="1040"/>
      <c r="AJ131" s="1041"/>
      <c r="AK131" s="1039">
        <v>13121855</v>
      </c>
      <c r="AL131" s="1040"/>
      <c r="AM131" s="1040"/>
      <c r="AN131" s="1040"/>
      <c r="AO131" s="1041"/>
      <c r="AP131" s="1170"/>
      <c r="AQ131" s="1171"/>
      <c r="AR131" s="1171"/>
      <c r="AS131" s="1171"/>
      <c r="AT131" s="1172"/>
      <c r="AU131" s="285"/>
      <c r="AV131" s="285"/>
      <c r="AW131" s="285"/>
      <c r="AX131" s="1142" t="s">
        <v>513</v>
      </c>
      <c r="AY131" s="1094"/>
      <c r="AZ131" s="1094"/>
      <c r="BA131" s="1094"/>
      <c r="BB131" s="1094"/>
      <c r="BC131" s="1094"/>
      <c r="BD131" s="1094"/>
      <c r="BE131" s="1095"/>
      <c r="BF131" s="1143">
        <v>101.1</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49" t="s">
        <v>514</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515</v>
      </c>
      <c r="W132" s="1153"/>
      <c r="X132" s="1153"/>
      <c r="Y132" s="1153"/>
      <c r="Z132" s="1154"/>
      <c r="AA132" s="1155">
        <v>14.39059048</v>
      </c>
      <c r="AB132" s="1156"/>
      <c r="AC132" s="1156"/>
      <c r="AD132" s="1156"/>
      <c r="AE132" s="1157"/>
      <c r="AF132" s="1158">
        <v>12.96308148</v>
      </c>
      <c r="AG132" s="1156"/>
      <c r="AH132" s="1156"/>
      <c r="AI132" s="1156"/>
      <c r="AJ132" s="1157"/>
      <c r="AK132" s="1158">
        <v>13.71690969</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516</v>
      </c>
      <c r="W133" s="1136"/>
      <c r="X133" s="1136"/>
      <c r="Y133" s="1136"/>
      <c r="Z133" s="1137"/>
      <c r="AA133" s="1138">
        <v>13.1</v>
      </c>
      <c r="AB133" s="1139"/>
      <c r="AC133" s="1139"/>
      <c r="AD133" s="1139"/>
      <c r="AE133" s="1140"/>
      <c r="AF133" s="1138">
        <v>13.3</v>
      </c>
      <c r="AG133" s="1139"/>
      <c r="AH133" s="1139"/>
      <c r="AI133" s="1139"/>
      <c r="AJ133" s="1140"/>
      <c r="AK133" s="1138">
        <v>13.6</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1cNUlh80gurOsUu2hgqTvqBM4URQM67B+9Kny8UaaExKkHS+pkumfHoVMh9R/xeaoGCq/w/23g7u8UHMKzADqQ==" saltValue="ThNJfK7XWJ5ms3FSsbhlP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517</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QiH/8lfcE3xhqYFsR4hlpW7fwdTIZsGNR5alwqL6GgIiiTGAmcT1ZuS2jZhB3lvhVnrkSKAxgYF/YXoOKijT3A==" saltValue="U5Md+O+1UZu1/oH86a92P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vWgJntWXRSSEVn8LtHG3fJNqt+esd+mVUBit3FgV4aKxiGxBaOE290r/PUkLUaGaaPZDhm4bOWtw7DpoeOaDiQ==" saltValue="cXAS0p06ETLUbOfOlftfdg=="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518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519</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520</v>
      </c>
      <c r="AP7" s="304"/>
      <c r="AQ7" s="305" t="s">
        <v>521</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522</v>
      </c>
      <c r="AQ8" s="311" t="s">
        <v>523</v>
      </c>
      <c r="AR8" s="312" t="s">
        <v>524</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525</v>
      </c>
      <c r="AL9" s="1179"/>
      <c r="AM9" s="1179"/>
      <c r="AN9" s="1180"/>
      <c r="AO9" s="313">
        <v>3889638</v>
      </c>
      <c r="AP9" s="313">
        <v>62358</v>
      </c>
      <c r="AQ9" s="314">
        <v>57754</v>
      </c>
      <c r="AR9" s="315">
        <v>8</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526</v>
      </c>
      <c r="AL10" s="1179"/>
      <c r="AM10" s="1179"/>
      <c r="AN10" s="1180"/>
      <c r="AO10" s="316">
        <v>469847</v>
      </c>
      <c r="AP10" s="316">
        <v>7532</v>
      </c>
      <c r="AQ10" s="317">
        <v>3830</v>
      </c>
      <c r="AR10" s="318">
        <v>96.7</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527</v>
      </c>
      <c r="AL11" s="1179"/>
      <c r="AM11" s="1179"/>
      <c r="AN11" s="1180"/>
      <c r="AO11" s="316">
        <v>263664</v>
      </c>
      <c r="AP11" s="316">
        <v>4227</v>
      </c>
      <c r="AQ11" s="317">
        <v>6814</v>
      </c>
      <c r="AR11" s="318">
        <v>-38</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528</v>
      </c>
      <c r="AL12" s="1179"/>
      <c r="AM12" s="1179"/>
      <c r="AN12" s="1180"/>
      <c r="AO12" s="316">
        <v>37249</v>
      </c>
      <c r="AP12" s="316">
        <v>597</v>
      </c>
      <c r="AQ12" s="317">
        <v>1059</v>
      </c>
      <c r="AR12" s="318">
        <v>-43.6</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529</v>
      </c>
      <c r="AL13" s="1179"/>
      <c r="AM13" s="1179"/>
      <c r="AN13" s="1180"/>
      <c r="AO13" s="316" t="s">
        <v>530</v>
      </c>
      <c r="AP13" s="316" t="s">
        <v>530</v>
      </c>
      <c r="AQ13" s="317">
        <v>4</v>
      </c>
      <c r="AR13" s="318" t="s">
        <v>530</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531</v>
      </c>
      <c r="AL14" s="1179"/>
      <c r="AM14" s="1179"/>
      <c r="AN14" s="1180"/>
      <c r="AO14" s="316">
        <v>164528</v>
      </c>
      <c r="AP14" s="316">
        <v>2638</v>
      </c>
      <c r="AQ14" s="317">
        <v>2651</v>
      </c>
      <c r="AR14" s="318">
        <v>-0.5</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532</v>
      </c>
      <c r="AL15" s="1179"/>
      <c r="AM15" s="1179"/>
      <c r="AN15" s="1180"/>
      <c r="AO15" s="316">
        <v>22466</v>
      </c>
      <c r="AP15" s="316">
        <v>360</v>
      </c>
      <c r="AQ15" s="317">
        <v>1352</v>
      </c>
      <c r="AR15" s="318">
        <v>-73.400000000000006</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533</v>
      </c>
      <c r="AL16" s="1182"/>
      <c r="AM16" s="1182"/>
      <c r="AN16" s="1183"/>
      <c r="AO16" s="316">
        <v>-199059</v>
      </c>
      <c r="AP16" s="316">
        <v>-3191</v>
      </c>
      <c r="AQ16" s="317">
        <v>-4074</v>
      </c>
      <c r="AR16" s="318">
        <v>-21.7</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187</v>
      </c>
      <c r="AL17" s="1182"/>
      <c r="AM17" s="1182"/>
      <c r="AN17" s="1183"/>
      <c r="AO17" s="316">
        <v>4648333</v>
      </c>
      <c r="AP17" s="316">
        <v>74521</v>
      </c>
      <c r="AQ17" s="317">
        <v>69392</v>
      </c>
      <c r="AR17" s="318">
        <v>7.4</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534</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535</v>
      </c>
      <c r="AP20" s="324" t="s">
        <v>536</v>
      </c>
      <c r="AQ20" s="325" t="s">
        <v>537</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538</v>
      </c>
      <c r="AL21" s="1174"/>
      <c r="AM21" s="1174"/>
      <c r="AN21" s="1175"/>
      <c r="AO21" s="328">
        <v>7.25</v>
      </c>
      <c r="AP21" s="329">
        <v>6.31</v>
      </c>
      <c r="AQ21" s="330">
        <v>0.94</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539</v>
      </c>
      <c r="AL22" s="1174"/>
      <c r="AM22" s="1174"/>
      <c r="AN22" s="1175"/>
      <c r="AO22" s="333">
        <v>97.5</v>
      </c>
      <c r="AP22" s="334">
        <v>98.4</v>
      </c>
      <c r="AQ22" s="335">
        <v>-0.9</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540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541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542</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520</v>
      </c>
      <c r="AP30" s="304"/>
      <c r="AQ30" s="305" t="s">
        <v>521</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522</v>
      </c>
      <c r="AQ31" s="311" t="s">
        <v>523</v>
      </c>
      <c r="AR31" s="312" t="s">
        <v>524</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543</v>
      </c>
      <c r="AL32" s="1190"/>
      <c r="AM32" s="1190"/>
      <c r="AN32" s="1191"/>
      <c r="AO32" s="343">
        <v>3759205</v>
      </c>
      <c r="AP32" s="343">
        <v>60267</v>
      </c>
      <c r="AQ32" s="344">
        <v>34189</v>
      </c>
      <c r="AR32" s="345">
        <v>76.3</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544</v>
      </c>
      <c r="AL33" s="1190"/>
      <c r="AM33" s="1190"/>
      <c r="AN33" s="1191"/>
      <c r="AO33" s="343" t="s">
        <v>530</v>
      </c>
      <c r="AP33" s="343" t="s">
        <v>530</v>
      </c>
      <c r="AQ33" s="344" t="s">
        <v>530</v>
      </c>
      <c r="AR33" s="345" t="s">
        <v>530</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545</v>
      </c>
      <c r="AL34" s="1190"/>
      <c r="AM34" s="1190"/>
      <c r="AN34" s="1191"/>
      <c r="AO34" s="343" t="s">
        <v>530</v>
      </c>
      <c r="AP34" s="343" t="s">
        <v>530</v>
      </c>
      <c r="AQ34" s="344">
        <v>16</v>
      </c>
      <c r="AR34" s="345" t="s">
        <v>530</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546</v>
      </c>
      <c r="AL35" s="1190"/>
      <c r="AM35" s="1190"/>
      <c r="AN35" s="1191"/>
      <c r="AO35" s="343">
        <v>1162957</v>
      </c>
      <c r="AP35" s="343">
        <v>18644</v>
      </c>
      <c r="AQ35" s="344">
        <v>9412</v>
      </c>
      <c r="AR35" s="345">
        <v>98.1</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547</v>
      </c>
      <c r="AL36" s="1190"/>
      <c r="AM36" s="1190"/>
      <c r="AN36" s="1191"/>
      <c r="AO36" s="343">
        <v>231677</v>
      </c>
      <c r="AP36" s="343">
        <v>3714</v>
      </c>
      <c r="AQ36" s="344">
        <v>2024</v>
      </c>
      <c r="AR36" s="345">
        <v>83.5</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548</v>
      </c>
      <c r="AL37" s="1190"/>
      <c r="AM37" s="1190"/>
      <c r="AN37" s="1191"/>
      <c r="AO37" s="343" t="s">
        <v>530</v>
      </c>
      <c r="AP37" s="343" t="s">
        <v>530</v>
      </c>
      <c r="AQ37" s="344">
        <v>1165</v>
      </c>
      <c r="AR37" s="345" t="s">
        <v>530</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549</v>
      </c>
      <c r="AL38" s="1193"/>
      <c r="AM38" s="1193"/>
      <c r="AN38" s="1194"/>
      <c r="AO38" s="346">
        <v>132</v>
      </c>
      <c r="AP38" s="346">
        <v>2</v>
      </c>
      <c r="AQ38" s="347">
        <v>2</v>
      </c>
      <c r="AR38" s="335">
        <v>0</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550</v>
      </c>
      <c r="AL39" s="1193"/>
      <c r="AM39" s="1193"/>
      <c r="AN39" s="1194"/>
      <c r="AO39" s="343">
        <v>-312045</v>
      </c>
      <c r="AP39" s="343">
        <v>-5003</v>
      </c>
      <c r="AQ39" s="344">
        <v>-6367</v>
      </c>
      <c r="AR39" s="345">
        <v>-21.4</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551</v>
      </c>
      <c r="AL40" s="1190"/>
      <c r="AM40" s="1190"/>
      <c r="AN40" s="1191"/>
      <c r="AO40" s="343">
        <v>-3042013</v>
      </c>
      <c r="AP40" s="343">
        <v>-48769</v>
      </c>
      <c r="AQ40" s="344">
        <v>-28963</v>
      </c>
      <c r="AR40" s="345">
        <v>68.400000000000006</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298</v>
      </c>
      <c r="AL41" s="1196"/>
      <c r="AM41" s="1196"/>
      <c r="AN41" s="1197"/>
      <c r="AO41" s="343">
        <v>1799913</v>
      </c>
      <c r="AP41" s="343">
        <v>28856</v>
      </c>
      <c r="AQ41" s="344">
        <v>11478</v>
      </c>
      <c r="AR41" s="345">
        <v>151.4</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552</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553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554</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520</v>
      </c>
      <c r="AN49" s="1186" t="s">
        <v>555</v>
      </c>
      <c r="AO49" s="1187"/>
      <c r="AP49" s="1187"/>
      <c r="AQ49" s="1187"/>
      <c r="AR49" s="1188"/>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556</v>
      </c>
      <c r="AO50" s="360" t="s">
        <v>557</v>
      </c>
      <c r="AP50" s="361" t="s">
        <v>558</v>
      </c>
      <c r="AQ50" s="362" t="s">
        <v>559</v>
      </c>
      <c r="AR50" s="363" t="s">
        <v>560</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561</v>
      </c>
      <c r="AL51" s="356"/>
      <c r="AM51" s="364">
        <v>2503514</v>
      </c>
      <c r="AN51" s="365">
        <v>38472</v>
      </c>
      <c r="AO51" s="366">
        <v>-22</v>
      </c>
      <c r="AP51" s="367">
        <v>47278</v>
      </c>
      <c r="AQ51" s="368">
        <v>-28.6</v>
      </c>
      <c r="AR51" s="369">
        <v>6.6</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562</v>
      </c>
      <c r="AM52" s="372">
        <v>1788303</v>
      </c>
      <c r="AN52" s="373">
        <v>27481</v>
      </c>
      <c r="AO52" s="374">
        <v>-28.3</v>
      </c>
      <c r="AP52" s="375">
        <v>24096</v>
      </c>
      <c r="AQ52" s="376">
        <v>-24.3</v>
      </c>
      <c r="AR52" s="377">
        <v>-4</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563</v>
      </c>
      <c r="AL53" s="356"/>
      <c r="AM53" s="364">
        <v>1123519</v>
      </c>
      <c r="AN53" s="365">
        <v>17451</v>
      </c>
      <c r="AO53" s="366">
        <v>-54.6</v>
      </c>
      <c r="AP53" s="367">
        <v>44504</v>
      </c>
      <c r="AQ53" s="368">
        <v>-5.9</v>
      </c>
      <c r="AR53" s="369">
        <v>-48.7</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562</v>
      </c>
      <c r="AM54" s="372">
        <v>665392</v>
      </c>
      <c r="AN54" s="373">
        <v>10335</v>
      </c>
      <c r="AO54" s="374">
        <v>-62.4</v>
      </c>
      <c r="AP54" s="375">
        <v>25876</v>
      </c>
      <c r="AQ54" s="376">
        <v>7.4</v>
      </c>
      <c r="AR54" s="377">
        <v>-69.8</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564</v>
      </c>
      <c r="AL55" s="356"/>
      <c r="AM55" s="364">
        <v>2456112</v>
      </c>
      <c r="AN55" s="365">
        <v>38504</v>
      </c>
      <c r="AO55" s="366">
        <v>120.6</v>
      </c>
      <c r="AP55" s="367">
        <v>47820</v>
      </c>
      <c r="AQ55" s="368">
        <v>7.5</v>
      </c>
      <c r="AR55" s="369">
        <v>113.1</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562</v>
      </c>
      <c r="AM56" s="372">
        <v>1306970</v>
      </c>
      <c r="AN56" s="373">
        <v>20489</v>
      </c>
      <c r="AO56" s="374">
        <v>98.2</v>
      </c>
      <c r="AP56" s="375">
        <v>25855</v>
      </c>
      <c r="AQ56" s="376">
        <v>-0.1</v>
      </c>
      <c r="AR56" s="377">
        <v>98.3</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565</v>
      </c>
      <c r="AL57" s="356"/>
      <c r="AM57" s="364">
        <v>1179537</v>
      </c>
      <c r="AN57" s="365">
        <v>18716</v>
      </c>
      <c r="AO57" s="366">
        <v>-51.4</v>
      </c>
      <c r="AP57" s="367">
        <v>41934</v>
      </c>
      <c r="AQ57" s="368">
        <v>-12.3</v>
      </c>
      <c r="AR57" s="369">
        <v>-39.1</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562</v>
      </c>
      <c r="AM58" s="372">
        <v>636093</v>
      </c>
      <c r="AN58" s="373">
        <v>10093</v>
      </c>
      <c r="AO58" s="374">
        <v>-50.7</v>
      </c>
      <c r="AP58" s="375">
        <v>23352</v>
      </c>
      <c r="AQ58" s="376">
        <v>-9.6999999999999993</v>
      </c>
      <c r="AR58" s="377">
        <v>-41</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566</v>
      </c>
      <c r="AL59" s="356"/>
      <c r="AM59" s="364">
        <v>1626538</v>
      </c>
      <c r="AN59" s="365">
        <v>26076</v>
      </c>
      <c r="AO59" s="366">
        <v>39.299999999999997</v>
      </c>
      <c r="AP59" s="367">
        <v>45588</v>
      </c>
      <c r="AQ59" s="368">
        <v>8.6999999999999993</v>
      </c>
      <c r="AR59" s="369">
        <v>30.6</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562</v>
      </c>
      <c r="AM60" s="372">
        <v>832051</v>
      </c>
      <c r="AN60" s="373">
        <v>13339</v>
      </c>
      <c r="AO60" s="374">
        <v>32.200000000000003</v>
      </c>
      <c r="AP60" s="375">
        <v>24150</v>
      </c>
      <c r="AQ60" s="376">
        <v>3.4</v>
      </c>
      <c r="AR60" s="377">
        <v>28.8</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567</v>
      </c>
      <c r="AL61" s="378"/>
      <c r="AM61" s="379">
        <v>1777844</v>
      </c>
      <c r="AN61" s="380">
        <v>27844</v>
      </c>
      <c r="AO61" s="381">
        <v>6.4</v>
      </c>
      <c r="AP61" s="382">
        <v>45425</v>
      </c>
      <c r="AQ61" s="383">
        <v>-6.1</v>
      </c>
      <c r="AR61" s="369">
        <v>12.5</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562</v>
      </c>
      <c r="AM62" s="372">
        <v>1045762</v>
      </c>
      <c r="AN62" s="373">
        <v>16347</v>
      </c>
      <c r="AO62" s="374">
        <v>-2.2000000000000002</v>
      </c>
      <c r="AP62" s="375">
        <v>24666</v>
      </c>
      <c r="AQ62" s="376">
        <v>-4.7</v>
      </c>
      <c r="AR62" s="377">
        <v>2.5</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e+NGGEPA3FAutP8Fa0xvK2t73e/aazS2aFFjZnzs7hH84ZhhImwqQ4eS8hnYDJVq4CXKGiZX6MZXosEhAItHrw==" saltValue="edsetR2xPANCdXqBUgkkm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569</v>
      </c>
    </row>
    <row r="120" spans="125:125" ht="13.5" hidden="1" customHeight="1"/>
    <row r="121" spans="125:125" ht="13.5" hidden="1" customHeight="1">
      <c r="DU121" s="291"/>
    </row>
  </sheetData>
  <sheetProtection algorithmName="SHA-512" hashValue="syFd6KLCYKTJvvHnM4F7Nrv1fTvDmaJEsO0qnoko5dqfnF5iMkcUkQE2kXyx84eGl6VP+GDQ9wGp7TIrAqg88A==" saltValue="kmJmUWnjwcVHztETAah9m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570</v>
      </c>
    </row>
  </sheetData>
  <sheetProtection algorithmName="SHA-512" hashValue="EFx2iEr6/4RI342wUH9kDuMpu0s6E61iBP7rE2BVnm5DowGnmzjyAnCFlLX/A8qE36yY0ycs+QEXnzdstv0BYg==" saltValue="rJ5YumEVC7vWJJG4VPHfA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571</v>
      </c>
      <c r="G46" s="8" t="s">
        <v>572</v>
      </c>
      <c r="H46" s="8" t="s">
        <v>573</v>
      </c>
      <c r="I46" s="8" t="s">
        <v>574</v>
      </c>
      <c r="J46" s="9" t="s">
        <v>575</v>
      </c>
    </row>
    <row r="47" spans="2:10" ht="57.75" customHeight="1">
      <c r="B47" s="10"/>
      <c r="C47" s="1198" t="s">
        <v>3</v>
      </c>
      <c r="D47" s="1198"/>
      <c r="E47" s="1199"/>
      <c r="F47" s="11">
        <v>6.42</v>
      </c>
      <c r="G47" s="12">
        <v>6.39</v>
      </c>
      <c r="H47" s="12">
        <v>6.39</v>
      </c>
      <c r="I47" s="12">
        <v>7.39</v>
      </c>
      <c r="J47" s="13">
        <v>9.32</v>
      </c>
    </row>
    <row r="48" spans="2:10" ht="57.75" customHeight="1">
      <c r="B48" s="14"/>
      <c r="C48" s="1200" t="s">
        <v>4</v>
      </c>
      <c r="D48" s="1200"/>
      <c r="E48" s="1201"/>
      <c r="F48" s="15">
        <v>2.02</v>
      </c>
      <c r="G48" s="16">
        <v>2.46</v>
      </c>
      <c r="H48" s="16">
        <v>1.96</v>
      </c>
      <c r="I48" s="16">
        <v>3.64</v>
      </c>
      <c r="J48" s="17">
        <v>2.88</v>
      </c>
    </row>
    <row r="49" spans="2:10" ht="57.75" customHeight="1" thickBot="1">
      <c r="B49" s="18"/>
      <c r="C49" s="1202" t="s">
        <v>5</v>
      </c>
      <c r="D49" s="1202"/>
      <c r="E49" s="1203"/>
      <c r="F49" s="19" t="s">
        <v>576</v>
      </c>
      <c r="G49" s="20" t="s">
        <v>577</v>
      </c>
      <c r="H49" s="20" t="s">
        <v>578</v>
      </c>
      <c r="I49" s="20">
        <v>1.68</v>
      </c>
      <c r="J49" s="21" t="s">
        <v>579</v>
      </c>
    </row>
    <row r="50" spans="2:10" ht="13.5" customHeight="1"/>
  </sheetData>
  <sheetProtection algorithmName="SHA-512" hashValue="WIGbkUNTEUBWKvpU2l9Oyk0pP71RHOiiYtJgbkcqr5Zenw07or9Hbakb1SKrMieHdIZzDYFWoppfYS+l+BN3bw==" saltValue="yU2/GbA3Qy8S57JiAJjyU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2021-03-04T00:03:20Z</cp:lastPrinted>
  <dcterms:created xsi:type="dcterms:W3CDTF">2021-02-05T03:40:43Z</dcterms:created>
  <dcterms:modified xsi:type="dcterms:W3CDTF">2021-03-08T06:51:36Z</dcterms:modified>
  <cp:category/>
</cp:coreProperties>
</file>