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it1\cms\インターネット公開\財政課\財政係\財政状況資料集C1231に一緒に綴る\h28\"/>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F73" i="11" l="1"/>
  <c r="AA73" i="11"/>
  <c r="V73" i="11"/>
  <c r="Q73" i="11"/>
  <c r="AF71" i="11"/>
  <c r="AA71" i="11"/>
  <c r="V71" i="11"/>
  <c r="Q71" i="11"/>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O37" i="9"/>
  <c r="BE37" i="9"/>
  <c r="AM37" i="9"/>
  <c r="CO36" i="9"/>
  <c r="AM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U34" i="9" s="1"/>
  <c r="U35" i="9" s="1"/>
  <c r="U36" i="9" s="1"/>
  <c r="U37" i="9" s="1"/>
  <c r="U38" i="9" s="1"/>
  <c r="AM34" i="9" l="1"/>
  <c r="AM35" i="9" s="1"/>
  <c r="BW34" i="9" l="1"/>
  <c r="BW35" i="9" s="1"/>
  <c r="BW36" i="9" s="1"/>
  <c r="BW37" i="9" s="1"/>
  <c r="BW38" i="9" s="1"/>
  <c r="BW39" i="9" s="1"/>
  <c r="BW40" i="9" s="1"/>
  <c r="BW41" i="9" s="1"/>
  <c r="BE34" i="9"/>
  <c r="BE35" i="9" s="1"/>
  <c r="BE36" i="9" s="1"/>
  <c r="CO34" i="9" l="1"/>
</calcChain>
</file>

<file path=xl/sharedStrings.xml><?xml version="1.0" encoding="utf-8"?>
<sst xmlns="http://schemas.openxmlformats.org/spreadsheetml/2006/main" count="1057" uniqueCount="568">
  <si>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</si>
  <si>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</si>
  <si>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</si>
  <si>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</si>
  <si>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</si>
  <si>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</si>
  <si>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</si>
  <si>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</si>
  <si>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</si>
  <si>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</si>
  <si>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</si>
  <si>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</si>
  <si>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</si>
  <si>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</si>
  <si>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</si>
  <si>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</si>
  <si>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</si>
  <si>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</si>
  <si>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</si>
  <si>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</si>
  <si>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</si>
  <si>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</si>
  <si>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</si>
  <si>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</si>
  <si>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</si>
  <si>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</si>
  <si>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</si>
  <si>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</si>
  <si>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</si>
  <si>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</si>
  <si>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</si>
  <si>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</si>
  <si>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</si>
  <si>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</si>
  <si>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</si>
  <si>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</si>
  <si>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</si>
  <si>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</si>
  <si>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</si>
  <si>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</si>
  <si>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</si>
  <si>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</si>
  <si>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</si>
  <si>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</si>
  <si>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</si>
  <si>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</si>
  <si>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</si>
  <si>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</si>
  <si>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</si>
  <si>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</si>
  <si>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</si>
  <si>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</si>
  <si>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</si>
  <si>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</si>
  <si>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</si>
  <si>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</si>
  <si>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</si>
  <si>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</si>
  <si>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</si>
  <si>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</si>
  <si>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</si>
  <si>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</si>
  <si>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</si>
  <si>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</si>
  <si>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</si>
  <si>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</si>
  <si>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</si>
  <si>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</si>
  <si>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</si>
  <si>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</si>
  <si>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</si>
  <si>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</si>
  <si>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</si>
  <si>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</si>
  <si>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</si>
  <si>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</si>
  <si>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</si>
  <si>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</si>
  <si>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</si>
  <si>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</si>
  <si>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</si>
  <si>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</si>
  <si>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</si>
  <si>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</si>
  <si>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</si>
  <si>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</si>
  <si>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</si>
  <si>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</si>
  <si>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</si>
  <si>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</si>
  <si>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</si>
  <si>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</si>
  <si>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</si>
  <si>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</si>
  <si>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</si>
  <si>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</si>
  <si>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</si>
  <si>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</si>
  <si>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</si>
  <si>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</si>
  <si>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</si>
  <si>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</si>
  <si>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</si>
  <si>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</si>
  <si>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</si>
  <si>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</si>
  <si>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</si>
  <si>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</si>
  <si>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</si>
  <si>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</si>
  <si>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</si>
  <si>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</si>
  <si>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</si>
  <si>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</si>
  <si>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</si>
  <si>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</si>
  <si>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</si>
  <si>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</si>
  <si>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</si>
  <si>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</si>
  <si>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</si>
  <si>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</si>
  <si>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</si>
  <si>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</si>
  <si>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</si>
  <si>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</si>
  <si>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</si>
  <si>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</si>
  <si>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</si>
  <si>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</si>
  <si>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</si>
  <si>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</si>
  <si>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</si>
  <si>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</si>
  <si>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</si>
  <si>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</si>
  <si>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</si>
  <si>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</si>
  <si>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</si>
  <si>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</si>
  <si>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</si>
  <si>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</si>
  <si>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</si>
  <si>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</si>
  <si>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</si>
  <si>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</si>
  <si>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</si>
  <si>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</si>
  <si>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</si>
  <si>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</si>
  <si>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</si>
  <si>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</si>
  <si>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</si>
  <si>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</si>
  <si>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</si>
  <si>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</si>
  <si>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</si>
  <si>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</si>
  <si>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</si>
  <si>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</si>
  <si>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</si>
  <si>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</si>
  <si>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</si>
  <si>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</si>
  <si>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</si>
  <si>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</si>
  <si>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</si>
  <si>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</si>
  <si>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</si>
  <si>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</si>
  <si>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</si>
  <si>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</si>
  <si>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</si>
  <si>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</si>
  <si>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</si>
  <si>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</si>
  <si>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</si>
  <si>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</si>
  <si>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</si>
  <si>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</si>
  <si>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</si>
  <si>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</si>
  <si>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</si>
  <si>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</si>
  <si>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</si>
  <si>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</si>
  <si>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</si>
  <si>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</si>
  <si>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</si>
  <si>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</si>
  <si>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</si>
  <si>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</si>
  <si>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</si>
  <si>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</si>
  <si>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</si>
  <si>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和歌山県橋本市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</si>
  <si>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</si>
  <si>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</si>
  <si>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</si>
  <si>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</si>
  <si>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</si>
  <si>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</si>
  <si>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</si>
  <si>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</si>
  <si>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</si>
  <si>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</si>
  <si>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</si>
  <si>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</si>
  <si>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</si>
  <si>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</si>
  <si>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</si>
  <si>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</si>
  <si>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</si>
  <si>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</si>
  <si>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</si>
  <si>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</si>
  <si>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</si>
  <si>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</si>
  <si>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</si>
  <si>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</si>
  <si>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</si>
  <si>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</si>
  <si>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</si>
  <si>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</si>
  <si>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</si>
  <si>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</si>
  <si>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</si>
  <si>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</si>
  <si>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</si>
  <si>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</si>
  <si>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</si>
  <si>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</si>
  <si>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</si>
  <si>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</si>
  <si>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</si>
  <si>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</si>
  <si>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</si>
  <si>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</si>
  <si>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</si>
  <si>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</si>
  <si>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</si>
  <si>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</si>
  <si>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</si>
  <si>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</si>
  <si>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</si>
  <si>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</si>
  <si>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</si>
  <si>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</si>
  <si>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</si>
  <si>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</si>
  <si>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</si>
  <si>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</si>
  <si>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</si>
  <si>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</si>
  <si>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</si>
  <si>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</si>
  <si>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</si>
  <si>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</si>
  <si>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</si>
  <si>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</si>
  <si>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</si>
  <si>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</si>
  <si>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</si>
  <si>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</si>
  <si>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</si>
  <si>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</si>
  <si>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</si>
  <si>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</si>
  <si>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</si>
  <si>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</si>
  <si>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</si>
  <si>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</si>
  <si>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</si>
  <si>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</si>
  <si>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</si>
  <si>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</si>
  <si>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</si>
  <si>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</si>
  <si>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</si>
  <si>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</si>
  <si>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</si>
  <si>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</si>
  <si>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</si>
  <si>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</si>
  <si>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</si>
  <si>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</si>
  <si>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</si>
  <si>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</si>
  <si>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</si>
  <si>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</si>
  <si>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</si>
  <si>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</si>
  <si>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</si>
  <si>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</si>
  <si>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</si>
  <si>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</si>
  <si>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</si>
  <si>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</si>
  <si>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</si>
  <si>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</si>
  <si>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</si>
  <si>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</si>
  <si>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</si>
  <si>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</si>
  <si>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</si>
  <si>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</si>
  <si>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</si>
  <si>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</si>
  <si>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</si>
  <si>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</si>
  <si>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</si>
  <si>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</si>
  <si>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</si>
  <si>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</si>
  <si>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</si>
  <si>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</si>
  <si>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</si>
  <si>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</si>
  <si>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</si>
  <si>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</si>
  <si>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</si>
  <si>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</si>
  <si>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</si>
  <si>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</si>
  <si>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</si>
  <si>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</si>
  <si>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</si>
  <si>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</si>
  <si>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</si>
  <si>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</si>
  <si>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</si>
  <si>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</si>
  <si>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</si>
  <si>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</si>
  <si>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</si>
  <si>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</si>
  <si>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</si>
  <si>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</si>
  <si>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</si>
  <si>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</si>
  <si>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</si>
  <si>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</si>
  <si>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</si>
  <si>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</si>
  <si>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和歌山県橋本市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</si>
  <si>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</si>
  <si>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</si>
  <si>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</si>
  <si>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</si>
  <si>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</si>
  <si>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</si>
  <si>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</si>
  <si>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</si>
  <si>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</si>
  <si>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</si>
  <si>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</si>
  <si>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</si>
  <si>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</si>
  <si>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</si>
  <si>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</si>
  <si>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</si>
  <si>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</si>
  <si>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</si>
  <si>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</si>
  <si>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</si>
  <si>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簡易水道事業特別会計（一般会計）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</si>
  <si>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</si>
  <si>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</si>
  <si>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</si>
  <si>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</si>
  <si>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</si>
  <si>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</si>
  <si>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</si>
  <si>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</si>
  <si>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</si>
  <si>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</si>
  <si>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</si>
  <si>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</si>
  <si>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</si>
  <si>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</si>
  <si>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</si>
  <si>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</si>
  <si>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</si>
  <si>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</si>
  <si>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</si>
  <si>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指定訪問看護事業特別会計</t>
    <phoneticPr fontId="5"/>
  </si>
  <si>
    <t>後期高齢者医療特別会計</t>
    <phoneticPr fontId="5"/>
  </si>
  <si>
    <t>水道事業会計</t>
    <phoneticPr fontId="5"/>
  </si>
  <si>
    <t>法適用企業</t>
    <phoneticPr fontId="5"/>
  </si>
  <si>
    <t>病院事業会計</t>
    <phoneticPr fontId="5"/>
  </si>
  <si>
    <t>簡易水道事業特別会計（特別会計）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</si>
  <si>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</si>
  <si>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</si>
  <si>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</si>
  <si>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</si>
  <si>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</si>
  <si>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</si>
  <si>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</si>
  <si>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</si>
  <si>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</si>
  <si>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</si>
  <si>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</si>
  <si>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</si>
  <si>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</si>
  <si>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</si>
  <si>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</si>
  <si>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</si>
  <si>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</si>
  <si>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</si>
  <si>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</si>
  <si>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</si>
  <si>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</si>
  <si>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</si>
  <si>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</si>
  <si>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</si>
  <si>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</si>
  <si>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</si>
  <si>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</si>
  <si>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</si>
  <si>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</si>
  <si>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</si>
  <si>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</si>
  <si>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</si>
  <si>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</si>
  <si>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</si>
  <si>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</si>
  <si>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</si>
  <si>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</si>
  <si>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</si>
  <si>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</si>
  <si>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</si>
  <si>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</si>
  <si>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</si>
  <si>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</si>
  <si>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</si>
  <si>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</si>
  <si>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</si>
  <si>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</si>
  <si>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</si>
  <si>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</si>
  <si>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</si>
  <si>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</si>
  <si>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</si>
  <si>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</si>
  <si>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</si>
  <si>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</si>
  <si>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</si>
  <si>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</si>
  <si>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</si>
  <si>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</si>
  <si>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</si>
  <si>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</si>
  <si>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</si>
  <si>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</si>
  <si>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</si>
  <si>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</si>
  <si>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</si>
  <si>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</si>
  <si>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</si>
  <si>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</si>
  <si>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</si>
  <si>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</si>
  <si>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</si>
  <si>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</si>
  <si>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</si>
  <si>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</si>
  <si>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</si>
  <si>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</si>
  <si>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</si>
  <si>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</si>
  <si>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</si>
  <si>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</si>
  <si>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</si>
  <si>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</si>
  <si>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</si>
  <si>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</si>
  <si>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</si>
  <si>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</si>
  <si>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</si>
  <si>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</si>
  <si>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</si>
  <si>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</si>
  <si>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</si>
  <si>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</si>
  <si>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</si>
  <si>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</si>
  <si>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</si>
  <si>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</si>
  <si>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</si>
  <si>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</si>
  <si>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</si>
  <si>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</si>
  <si>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</si>
  <si>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</si>
  <si>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</si>
  <si>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</si>
  <si>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</si>
  <si>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</si>
  <si>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</si>
  <si>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</si>
  <si>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</si>
  <si>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</si>
  <si>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</si>
  <si>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</si>
  <si>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</si>
  <si>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</si>
  <si>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</si>
  <si>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</si>
  <si>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</si>
  <si>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</si>
  <si>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</si>
  <si>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</si>
  <si>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</si>
  <si>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</si>
  <si>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</si>
  <si>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</si>
  <si>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</si>
  <si>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</si>
  <si>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</si>
  <si>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</si>
  <si>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</si>
  <si>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</si>
  <si>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</si>
  <si>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</si>
  <si>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</si>
  <si>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</si>
  <si>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</si>
  <si>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</si>
  <si>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</si>
  <si>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</si>
  <si>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2.05</t>
  </si>
  <si>
    <t>▲ 0.84</t>
  </si>
  <si>
    <t>▲ 3.89</t>
  </si>
  <si>
    <t>▲ 0.16</t>
  </si>
  <si>
    <t>▲ 0.72</t>
  </si>
  <si>
    <t>水道事業会計</t>
  </si>
  <si>
    <t>病院事業会計</t>
  </si>
  <si>
    <t>一般会計</t>
  </si>
  <si>
    <t>介護保険特別会計</t>
  </si>
  <si>
    <t>国民健康保険特別会計</t>
  </si>
  <si>
    <t>土地区画整理事業特別会計</t>
  </si>
  <si>
    <t>公共下水道事業特別会計</t>
  </si>
  <si>
    <t>後期高齢者医療特別会計</t>
  </si>
  <si>
    <t>その他会計（赤字）</t>
  </si>
  <si>
    <t>その他会計（黒字）</t>
  </si>
  <si>
    <t>-</t>
    <phoneticPr fontId="30"/>
  </si>
  <si>
    <t>和歌山県市町村総合事務組合</t>
  </si>
  <si>
    <t>和歌山地方税回収機構</t>
  </si>
  <si>
    <t>橋本周辺広域市町村圏組合</t>
  </si>
  <si>
    <t>伊都郡町村及び橋本市老人福祉施設事務組合</t>
  </si>
  <si>
    <t>伊都郡町村及び橋本市児童福祉施設事務組合</t>
  </si>
  <si>
    <t>和歌山県後期高齢者医療広域連合</t>
  </si>
  <si>
    <t>橋本伊都衛生施設組合</t>
  </si>
  <si>
    <t>伊都消防組合</t>
  </si>
  <si>
    <t>橋本市文化スポーツ振興公社</t>
    <rPh sb="0" eb="3">
      <t>ハシモトシ</t>
    </rPh>
    <rPh sb="3" eb="5">
      <t>ブンカ</t>
    </rPh>
    <rPh sb="9" eb="11">
      <t>シンコウ</t>
    </rPh>
    <rPh sb="11" eb="13">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</si>
  <si>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</si>
  <si>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</si>
  <si>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</si>
  <si>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</si>
  <si>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</si>
  <si>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</si>
  <si>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</si>
  <si>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</si>
  <si>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</si>
  <si>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</si>
  <si>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</si>
  <si>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将来負担比率及び実質公債費比率共に類似団体内平均値を上回っている。これは、平成１８年３月の合併以降、新市まちづくり計画により実施してきた大型公共事業による市債や土地開発公社
解散に伴う第三セクター等改革推進債等の借入により公債費や市債残高が増加したことが原因と考えている。将来負担比率については、新市まちづくり計画に伴う大型公共事業が概ね完了し、平成27年度をピークに地方債残高が減少しており、さらに良化していく見込みである。実質公債費比率については、ピークとなる平成29年度まで公債費が増加していくことから、当面は当該比率も良化が見込めない状況にあるが、新市まちづくり計画による大型公共事業は概ね完了していることもあり、ピークが過ぎる平成30年度以降は良化していく見込みである。</t>
    <phoneticPr fontId="5"/>
  </si>
  <si>
    <t>　将来負担比率、有形固定資産減価償却率ともに類似団体より高い水準にある。将来負担比率については、新市まちづくり計画に伴う大型公共事業が概ね完了し、平成26年度をピークに地方債残高が減少しており、さらに良化していく見込みである。有形固定資産減価償却率については、平成28年度に策定した公共施設等総合管理計画において、公共施設等の延べ床面積を30％削減するという目標を掲げ、今後老朽化した施設の集約化・複合化や除却を進める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</si>
</sst>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BEAC-477E-B86A-F7EE4DE19D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95352</c:v>
                </c:pt>
                <c:pt idx="1">
                  <c:v>37656</c:v>
                </c:pt>
                <c:pt idx="2">
                  <c:v>49338</c:v>
                </c:pt>
                <c:pt idx="3">
                  <c:v>38472</c:v>
                </c:pt>
                <c:pt idx="4">
                  <c:v>17451</c:v>
                </c:pt>
              </c:numCache>
            </c:numRef>
          </c:val>
          <c:smooth val="0"/>
          <c:extLst>
            <c:ext xmlns:c16="http://schemas.microsoft.com/office/drawing/2014/chart" uri="{C3380CC4-5D6E-409C-BE32-E72D297353CC}">
              <c16:uniqueId val="{00000001-BEAC-477E-B86A-F7EE4DE19D65}"/>
            </c:ext>
          </c:extLst>
        </c:ser>
        <c:dLbls>
          <c:showLegendKey val="0"/>
          <c:showVal val="0"/>
          <c:showCatName val="0"/>
          <c:showSerName val="0"/>
          <c:showPercent val="0"/>
          <c:showBubbleSize val="0"/>
        </c:dLbls>
        <c:marker val="1"/>
        <c:smooth val="0"/>
        <c:axId val="138372992"/>
        <c:axId val="138383360"/>
      </c:lineChart>
      <c:catAx>
        <c:axId val="138372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383360"/>
        <c:crosses val="autoZero"/>
        <c:auto val="1"/>
        <c:lblAlgn val="ctr"/>
        <c:lblOffset val="100"/>
        <c:tickLblSkip val="1"/>
        <c:tickMarkSkip val="1"/>
        <c:noMultiLvlLbl val="0"/>
      </c:catAx>
      <c:valAx>
        <c:axId val="1383833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37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2.33</c:v>
                </c:pt>
                <c:pt idx="1">
                  <c:v>2.02</c:v>
                </c:pt>
                <c:pt idx="2">
                  <c:v>1.32</c:v>
                </c:pt>
                <c:pt idx="3">
                  <c:v>2.02</c:v>
                </c:pt>
                <c:pt idx="4">
                  <c:v>2.46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8.57</c:v>
                </c:pt>
                <c:pt idx="1">
                  <c:v>9.1300000000000008</c:v>
                </c:pt>
                <c:pt idx="2">
                  <c:v>6.93</c:v>
                </c:pt>
                <c:pt idx="3">
                  <c:v>6.42</c:v>
                </c:pt>
                <c:pt idx="4">
                  <c:v>6.39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0939264"/>
        <c:axId val="100941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-2.0499999999999998</c:v>
                </c:pt>
                <c:pt idx="1">
                  <c:v>-0.84</c:v>
                </c:pt>
                <c:pt idx="2">
                  <c:v>-3.89</c:v>
                </c:pt>
                <c:pt idx="3">
                  <c:v>-0.16</c:v>
                </c:pt>
                <c:pt idx="4">
                  <c:v>-0.72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0939264"/>
        <c:axId val="100941184"/>
      </c:lineChart>
      <c:catAx>
        <c:axId val="10093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941184"/>
        <c:crosses val="autoZero"/>
        <c:auto val="1"/>
        <c:lblAlgn val="ctr"/>
        <c:lblOffset val="100"/>
        <c:tickLblSkip val="1"/>
        <c:tickMarkSkip val="1"/>
        <c:noMultiLvlLbl val="0"/>
      </c:catAx>
      <c:valAx>
        <c:axId val="10094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3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0.22</c:v>
                </c:pt>
                <c:pt idx="4">
                  <c:v>#N/A</c:v>
                </c:pt>
                <c:pt idx="5">
                  <c:v>0.12</c:v>
                </c:pt>
                <c:pt idx="6">
                  <c:v>#N/A</c:v>
                </c:pt>
                <c:pt idx="7">
                  <c:v>7.0000000000000007E-2</c:v>
                </c:pt>
                <c:pt idx="8">
                  <c:v>#N/A</c:v>
                </c:pt>
                <c:pt idx="9">
                  <c:v>0.11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0.11</c:v>
                </c:pt>
                <c:pt idx="2">
                  <c:v>#N/A</c:v>
                </c:pt>
                <c:pt idx="3">
                  <c:v>0.09</c:v>
                </c:pt>
                <c:pt idx="4">
                  <c:v>#N/A</c:v>
                </c:pt>
                <c:pt idx="5">
                  <c:v>0.06</c:v>
                </c:pt>
                <c:pt idx="6">
                  <c:v>#N/A</c:v>
                </c:pt>
                <c:pt idx="7">
                  <c:v>0.02</c:v>
                </c:pt>
                <c:pt idx="8">
                  <c:v>#N/A</c:v>
                </c:pt>
                <c:pt idx="9">
                  <c:v>0.04</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#N/A</c:v>
                </c:pt>
                <c:pt idx="3">
                  <c:v>0.08</c:v>
                </c:pt>
                <c:pt idx="4">
                  <c:v>#N/A</c:v>
                </c:pt>
                <c:pt idx="5">
                  <c:v>7.0000000000000007E-2</c:v>
                </c:pt>
                <c:pt idx="6">
                  <c:v>#N/A</c:v>
                </c:pt>
                <c:pt idx="7">
                  <c:v>0.01</c:v>
                </c:pt>
                <c:pt idx="8">
                  <c:v>#N/A</c:v>
                </c:pt>
                <c:pt idx="9">
                  <c:v>0.05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0.15</c:v>
                </c:pt>
                <c:pt idx="4">
                  <c:v>#N/A</c:v>
                </c:pt>
                <c:pt idx="5">
                  <c:v>0.13</c:v>
                </c:pt>
                <c:pt idx="6">
                  <c:v>#N/A</c:v>
                </c:pt>
                <c:pt idx="7">
                  <c:v>0.02</c:v>
                </c:pt>
                <c:pt idx="8">
                  <c:v>#N/A</c:v>
                </c:pt>
                <c:pt idx="9">
                  <c:v>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1.83</c:v>
                </c:pt>
                <c:pt idx="2">
                  <c:v>#N/A</c:v>
                </c:pt>
                <c:pt idx="3">
                  <c:v>1.62</c:v>
                </c:pt>
                <c:pt idx="4">
                  <c:v>#N/A</c:v>
                </c:pt>
                <c:pt idx="5">
                  <c:v>1.65</c:v>
                </c:pt>
                <c:pt idx="6">
                  <c:v>#N/A</c:v>
                </c:pt>
                <c:pt idx="7">
                  <c:v>0.99</c:v>
                </c:pt>
                <c:pt idx="8">
                  <c:v>#N/A</c:v>
                </c:pt>
                <c:pt idx="9">
                  <c:v>1.44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0.82</c:v>
                </c:pt>
                <c:pt idx="2">
                  <c:v>#N/A</c:v>
                </c:pt>
                <c:pt idx="3">
                  <c:v>0.77</c:v>
                </c:pt>
                <c:pt idx="4">
                  <c:v>#N/A</c:v>
                </c:pt>
                <c:pt idx="5">
                  <c:v>0.56000000000000005</c:v>
                </c:pt>
                <c:pt idx="6">
                  <c:v>#N/A</c:v>
                </c:pt>
                <c:pt idx="7">
                  <c:v>0.45</c:v>
                </c:pt>
                <c:pt idx="8">
                  <c:v>#N/A</c:v>
                </c:pt>
                <c:pt idx="9">
                  <c:v>1.8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c:v>
                </c:pt>
                <c:pt idx="2">
                  <c:v>#N/A</c:v>
                </c:pt>
                <c:pt idx="3">
                  <c:v>1.68</c:v>
                </c:pt>
                <c:pt idx="4">
                  <c:v>#N/A</c:v>
                </c:pt>
                <c:pt idx="5">
                  <c:v>1.0900000000000001</c:v>
                </c:pt>
                <c:pt idx="6">
                  <c:v>#N/A</c:v>
                </c:pt>
                <c:pt idx="7">
                  <c:v>1.95</c:v>
                </c:pt>
                <c:pt idx="8">
                  <c:v>#N/A</c:v>
                </c:pt>
                <c:pt idx="9">
                  <c:v>2.27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3.11</c:v>
                </c:pt>
                <c:pt idx="2">
                  <c:v>#N/A</c:v>
                </c:pt>
                <c:pt idx="3">
                  <c:v>3.05</c:v>
                </c:pt>
                <c:pt idx="4">
                  <c:v>#N/A</c:v>
                </c:pt>
                <c:pt idx="5">
                  <c:v>5.66</c:v>
                </c:pt>
                <c:pt idx="6">
                  <c:v>#N/A</c:v>
                </c:pt>
                <c:pt idx="7">
                  <c:v>5.92</c:v>
                </c:pt>
                <c:pt idx="8">
                  <c:v>#N/A</c:v>
                </c:pt>
                <c:pt idx="9">
                  <c:v>5.13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22.61</c:v>
                </c:pt>
                <c:pt idx="2">
                  <c:v>#N/A</c:v>
                </c:pt>
                <c:pt idx="3">
                  <c:v>23</c:v>
                </c:pt>
                <c:pt idx="4">
                  <c:v>#N/A</c:v>
                </c:pt>
                <c:pt idx="5">
                  <c:v>22.67</c:v>
                </c:pt>
                <c:pt idx="6">
                  <c:v>#N/A</c:v>
                </c:pt>
                <c:pt idx="7">
                  <c:v>22.53</c:v>
                </c:pt>
                <c:pt idx="8">
                  <c:v>#N/A</c:v>
                </c:pt>
                <c:pt idx="9">
                  <c:v>23.7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4636928"/>
        <c:axId val="17961728"/>
      </c:barChart>
      <c:catAx>
        <c:axId val="14463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61728"/>
        <c:crosses val="autoZero"/>
        <c:auto val="1"/>
        <c:lblAlgn val="ctr"/>
        <c:lblOffset val="100"/>
        <c:tickLblSkip val="1"/>
        <c:tickMarkSkip val="1"/>
        <c:noMultiLvlLbl val="0"/>
      </c:catAx>
      <c:valAx>
        <c:axId val="1796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636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3097</c:v>
                </c:pt>
                <c:pt idx="5">
                  <c:v>3197</c:v>
                </c:pt>
                <c:pt idx="8">
                  <c:v>3439</c:v>
                </c:pt>
                <c:pt idx="11">
                  <c:v>3474</c:v>
                </c:pt>
                <c:pt idx="14">
                  <c:v>3599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171</c:v>
                </c:pt>
                <c:pt idx="3">
                  <c:v>208</c:v>
                </c:pt>
                <c:pt idx="6">
                  <c:v>209</c:v>
                </c:pt>
                <c:pt idx="9">
                  <c:v>212</c:v>
                </c:pt>
                <c:pt idx="12">
                  <c:v>218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1209</c:v>
                </c:pt>
                <c:pt idx="3">
                  <c:v>1149</c:v>
                </c:pt>
                <c:pt idx="6">
                  <c:v>1231</c:v>
                </c:pt>
                <c:pt idx="9">
                  <c:v>1249</c:v>
                </c:pt>
                <c:pt idx="12">
                  <c:v>1249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3195</c:v>
                </c:pt>
                <c:pt idx="3">
                  <c:v>3262</c:v>
                </c:pt>
                <c:pt idx="6">
                  <c:v>3456</c:v>
                </c:pt>
                <c:pt idx="9">
                  <c:v>3628</c:v>
                </c:pt>
                <c:pt idx="12">
                  <c:v>3765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8096640"/>
        <c:axId val="138098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1479</c:v>
                </c:pt>
                <c:pt idx="2">
                  <c:v>#N/A</c:v>
                </c:pt>
                <c:pt idx="3">
                  <c:v>#N/A</c:v>
                </c:pt>
                <c:pt idx="4">
                  <c:v>1423</c:v>
                </c:pt>
                <c:pt idx="5">
                  <c:v>#N/A</c:v>
                </c:pt>
                <c:pt idx="6">
                  <c:v>#N/A</c:v>
                </c:pt>
                <c:pt idx="7">
                  <c:v>1458</c:v>
                </c:pt>
                <c:pt idx="8">
                  <c:v>#N/A</c:v>
                </c:pt>
                <c:pt idx="9">
                  <c:v>#N/A</c:v>
                </c:pt>
                <c:pt idx="10">
                  <c:v>1616</c:v>
                </c:pt>
                <c:pt idx="11">
                  <c:v>#N/A</c:v>
                </c:pt>
                <c:pt idx="12">
                  <c:v>#N/A</c:v>
                </c:pt>
                <c:pt idx="13">
                  <c:v>1634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8096640"/>
        <c:axId val="138098560"/>
      </c:lineChart>
      <c:catAx>
        <c:axId val="13809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98560"/>
        <c:crosses val="autoZero"/>
        <c:auto val="1"/>
        <c:lblAlgn val="ctr"/>
        <c:lblOffset val="100"/>
        <c:tickLblSkip val="1"/>
        <c:tickMarkSkip val="1"/>
        <c:noMultiLvlLbl val="0"/>
      </c:catAx>
      <c:valAx>
        <c:axId val="13809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9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35624</c:v>
                </c:pt>
                <c:pt idx="5">
                  <c:v>35687</c:v>
                </c:pt>
                <c:pt idx="8">
                  <c:v>35245</c:v>
                </c:pt>
                <c:pt idx="11">
                  <c:v>34832</c:v>
                </c:pt>
                <c:pt idx="14">
                  <c:v>34210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3513</c:v>
                </c:pt>
                <c:pt idx="5">
                  <c:v>3744</c:v>
                </c:pt>
                <c:pt idx="8">
                  <c:v>3861</c:v>
                </c:pt>
                <c:pt idx="11">
                  <c:v>3809</c:v>
                </c:pt>
                <c:pt idx="14">
                  <c:v>3687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3574</c:v>
                </c:pt>
                <c:pt idx="5">
                  <c:v>3692</c:v>
                </c:pt>
                <c:pt idx="8">
                  <c:v>2840</c:v>
                </c:pt>
                <c:pt idx="11">
                  <c:v>3074</c:v>
                </c:pt>
                <c:pt idx="14">
                  <c:v>3182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5957</c:v>
                </c:pt>
                <c:pt idx="3">
                  <c:v>5329</c:v>
                </c:pt>
                <c:pt idx="6">
                  <c:v>4702</c:v>
                </c:pt>
                <c:pt idx="9">
                  <c:v>4480</c:v>
                </c:pt>
                <c:pt idx="12">
                  <c:v>4401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2643</c:v>
                </c:pt>
                <c:pt idx="3">
                  <c:v>2479</c:v>
                </c:pt>
                <c:pt idx="6">
                  <c:v>2305</c:v>
                </c:pt>
                <c:pt idx="9">
                  <c:v>2106</c:v>
                </c:pt>
                <c:pt idx="12">
                  <c:v>1859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17474</c:v>
                </c:pt>
                <c:pt idx="3">
                  <c:v>16841</c:v>
                </c:pt>
                <c:pt idx="6">
                  <c:v>15717</c:v>
                </c:pt>
                <c:pt idx="9">
                  <c:v>14932</c:v>
                </c:pt>
                <c:pt idx="12">
                  <c:v>14535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36431</c:v>
                </c:pt>
                <c:pt idx="3">
                  <c:v>36890</c:v>
                </c:pt>
                <c:pt idx="6">
                  <c:v>37289</c:v>
                </c:pt>
                <c:pt idx="9">
                  <c:v>36941</c:v>
                </c:pt>
                <c:pt idx="12">
                  <c:v>35212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5235968"/>
        <c:axId val="14523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19793</c:v>
                </c:pt>
                <c:pt idx="2">
                  <c:v>#N/A</c:v>
                </c:pt>
                <c:pt idx="3">
                  <c:v>#N/A</c:v>
                </c:pt>
                <c:pt idx="4">
                  <c:v>18416</c:v>
                </c:pt>
                <c:pt idx="5">
                  <c:v>#N/A</c:v>
                </c:pt>
                <c:pt idx="6">
                  <c:v>#N/A</c:v>
                </c:pt>
                <c:pt idx="7">
                  <c:v>18066</c:v>
                </c:pt>
                <c:pt idx="8">
                  <c:v>#N/A</c:v>
                </c:pt>
                <c:pt idx="9">
                  <c:v>#N/A</c:v>
                </c:pt>
                <c:pt idx="10">
                  <c:v>16744</c:v>
                </c:pt>
                <c:pt idx="11">
                  <c:v>#N/A</c:v>
                </c:pt>
                <c:pt idx="12">
                  <c:v>#N/A</c:v>
                </c:pt>
                <c:pt idx="13">
                  <c:v>14929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5235968"/>
        <c:axId val="145237120"/>
      </c:lineChart>
      <c:catAx>
        <c:axId val="14523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237120"/>
        <c:crosses val="autoZero"/>
        <c:auto val="1"/>
        <c:lblAlgn val="ctr"/>
        <c:lblOffset val="100"/>
        <c:tickLblSkip val="1"/>
        <c:tickMarkSkip val="1"/>
        <c:noMultiLvlLbl val="0"/>
      </c:catAx>
      <c:valAx>
        <c:axId val="14523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23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{797E9AEC-7DB6-4EF3-B938-135A50C06BD5}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{EE750426-0F66-40E5-B2DA-CA5693A83217}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{8048DE28-8AA4-4EAF-B4D4-6B206B4AF755}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{CA6FCDFD-7BCC-4B3E-BEF1-EE098DEC44FE}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{1D92B9E8-87A9-4154-9BC9-8D13CE5955D1}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61.1</c:v>
                </c:pt>
              </c:numCache>
            </c:numRef>
          </c:xVal>
          <c:yVal>
            <c:numRef>
              <c:f>公会計指標分析・財政指標組合せ分析表!$K$51:$O$51</c:f>
              <c:numCache>
                <c:formatCode>#,##0.0;"▲ "#,##0.0</c:formatCode>
                <c:ptCount val="5"/>
                <c:pt idx="3">
                  <c:v>127.8</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{D7F02B3C-9D86-4119-B9EB-EBB2E496B6CE}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{203E04D2-9BFC-4844-8B72-A67BC788B966}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{DAD910C4-D7B1-4ACF-A3C1-7FE33CFEDA81}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{1D03DD22-D136-4E6E-8D79-A79B1F91627D}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{09C653EC-B0F3-44C2-9C8E-3B0CBEEF4F99}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2480768"/>
        <c:axId val="192482688"/>
      </c:scatterChart>
      <c:valAx>
        <c:axId val="192480768"/>
        <c:scaling>
          <c:orientation val="minMax"/>
          <c:max val="61.5"/>
          <c:min val="56.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482688"/>
        <c:crosses val="autoZero"/>
        <c:crossBetween val="midCat"/>
      </c:valAx>
      <c:valAx>
        <c:axId val="192482688"/>
        <c:scaling>
          <c:orientation val="minMax"/>
          <c:max val="144"/>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480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{7A0FAC68-F507-465E-9D2F-051FEBFF25CB}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{7CB9EF3C-DD44-4059-AD84-F424D5B76102}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{DE7F5AE2-B766-4EC5-812F-5B927748F868}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{318F2CAF-82A4-41E3-914A-2598A8B0BEB1}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{0A7A2332-2266-4550-A794-55B0E56A6C74}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11.8</c:v>
                </c:pt>
                <c:pt idx="2">
                  <c:v>11.5</c:v>
                </c:pt>
                <c:pt idx="3">
                  <c:v>11.7</c:v>
                </c:pt>
                <c:pt idx="4">
                  <c:v>12.2</c:v>
                </c:pt>
              </c:numCache>
            </c:numRef>
          </c:xVal>
          <c:yVal>
            <c:numRef>
              <c:f>公会計指標分析・財政指標組合せ分析表!$K$73:$O$73</c:f>
              <c:numCache>
                <c:formatCode>#,##0.0;"▲ "#,##0.0</c:formatCode>
                <c:ptCount val="5"/>
                <c:pt idx="0">
                  <c:v>156.6</c:v>
                </c:pt>
                <c:pt idx="1">
                  <c:v>145.1</c:v>
                </c:pt>
                <c:pt idx="2">
                  <c:v>144.9</c:v>
                </c:pt>
                <c:pt idx="3">
                  <c:v>127.8</c:v>
                </c:pt>
                <c:pt idx="4">
                  <c:v>115.4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{BD697D31-071F-4B96-A27C-6FB82698277A}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{9043C106-B670-4FCF-8152-303E96AB38D3}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{B12B9209-DBE5-4930-964D-F8A53B186EDA}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070823055462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{17D3549C-F286-45BD-BA37-235129EC12EC}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834010146816461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{B9619FB9-1963-4329-857E-127D1C41DF1F}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2566784"/>
        <c:axId val="192568704"/>
      </c:scatterChart>
      <c:valAx>
        <c:axId val="192566784"/>
        <c:scaling>
          <c:orientation val="minMax"/>
          <c:max val="12.7"/>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568704"/>
        <c:crosses val="autoZero"/>
        <c:crossBetween val="midCat"/>
      </c:valAx>
      <c:valAx>
        <c:axId val="192568704"/>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2566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交付税算入率の低い地方債の償還が進み、合併特例債などの交付税算入率の高い地方債を積極的に活用した結果、算入公債費等が増加しているものの、土地開発公社の解散にあたり借入した第三セクター等改革推進債の償還や大型公共事業を実施した際に借り入れた地方債の元金償還が本格的に始ま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年度で元利償還金が大きく増加したことにより、実質公債費比率の分子が大きく増加した。</a:t>
          </a:r>
          <a:endParaRPr lang="ja-JP" altLang="ja-JP" sz="1400">
            <a:effectLst/>
          </a:endParaRPr>
        </a:p>
        <a:p>
          <a:r>
            <a:rPr kumimoji="1" lang="ja-JP" altLang="ja-JP" sz="1100">
              <a:solidFill>
                <a:schemeClr val="dk1"/>
              </a:solidFill>
              <a:effectLst/>
              <a:latin typeface="+mn-lt"/>
              <a:ea typeface="+mn-ea"/>
              <a:cs typeface="+mn-cs"/>
            </a:rPr>
            <a:t>　今後は退職手当債など交付税算入のない地方債の償還が増加して算入公債費等の増加が鈍化する</a:t>
          </a:r>
          <a:r>
            <a:rPr kumimoji="1" lang="ja-JP" altLang="en-US" sz="1100">
              <a:solidFill>
                <a:schemeClr val="dk1"/>
              </a:solidFill>
              <a:effectLst/>
              <a:latin typeface="+mn-lt"/>
              <a:ea typeface="+mn-ea"/>
              <a:cs typeface="+mn-cs"/>
            </a:rPr>
            <a:t>ことや平成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ja-JP" altLang="ja-JP" sz="1100" b="0" i="0" baseline="0">
              <a:solidFill>
                <a:schemeClr val="dk1"/>
              </a:solidFill>
              <a:effectLst/>
              <a:latin typeface="+mn-lt"/>
              <a:ea typeface="+mn-ea"/>
              <a:cs typeface="+mn-cs"/>
            </a:rPr>
            <a:t>ピーク</a:t>
          </a:r>
          <a:r>
            <a:rPr kumimoji="1" lang="ja-JP" altLang="en-US" sz="1100" b="0" i="0" baseline="0">
              <a:solidFill>
                <a:schemeClr val="dk1"/>
              </a:solidFill>
              <a:effectLst/>
              <a:latin typeface="+mn-lt"/>
              <a:ea typeface="+mn-ea"/>
              <a:cs typeface="+mn-cs"/>
            </a:rPr>
            <a:t>となる元利償還金の増加により</a:t>
          </a:r>
          <a:r>
            <a:rPr kumimoji="1" lang="ja-JP" altLang="ja-JP" sz="1100">
              <a:solidFill>
                <a:schemeClr val="dk1"/>
              </a:solidFill>
              <a:effectLst/>
              <a:latin typeface="+mn-lt"/>
              <a:ea typeface="+mn-ea"/>
              <a:cs typeface="+mn-cs"/>
            </a:rPr>
            <a:t>、実質公債費比率並びにその分子も増加</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見込んでいる。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合併による新市まちづくり計画に沿って段階的に実施してきた大型公共事業が概ね完了してきていることから、地方債残高は減少に転じている。また、新病院建設時に借入れた医療機器購入に伴う病院事業債の償還が進み、公営企業債等繰入見込額が減少しているなどの要因もあって、基準財政需要額算入見込額が減少しているにもかかわらず、将来負担率の分子は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今後は、病院の医療機器の更新等で公営企業債の借入の増加が見込まれるが、地方債の残高も減少する見込みであることから、将来負担率及びその分子も減少していく見込みである。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有形固定資産減価償却率は類似団体より高い水準にあるが、平成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年度に策定した公共施設等総合管理計画において、公共施設等の延べ床面積を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％削減するという目標を掲げ、今後老朽化した施設の集約化・複合化や除却を進めることとしている。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160401</xdr:rowOff>
    </xdr:from>
    <xdr:to>
      <xdr:col>3</xdr:col>
      <xdr:colOff>511175</xdr:colOff>
      <xdr:row>29</xdr:row>
      <xdr:rowOff>90551</xdr:rowOff>
    </xdr:to>
    <xdr:sp macro="" textlink="">
      <xdr:nvSpPr>
        <xdr:cNvPr id="75" name="円/楕円 74"/>
        <xdr:cNvSpPr/>
      </xdr:nvSpPr>
      <xdr:spPr>
        <a:xfrm>
          <a:off x="4000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3065</xdr:rowOff>
    </xdr:from>
    <xdr:ext cx="405111" cy="259045"/>
    <xdr:sp macro="" textlink="">
      <xdr:nvSpPr>
        <xdr:cNvPr id="76" name="n_1aveValue有形固定資産減価償却率"/>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107078</xdr:rowOff>
    </xdr:from>
    <xdr:ext cx="405111" cy="259045"/>
    <xdr:sp macro="" textlink="">
      <xdr:nvSpPr>
        <xdr:cNvPr id="77" name="n_1mainValue有形固定資産減価償却率"/>
        <xdr:cNvSpPr txBox="1"/>
      </xdr:nvSpPr>
      <xdr:spPr>
        <a:xfrm>
          <a:off x="3836043" y="5517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160020</xdr:rowOff>
    </xdr:from>
    <xdr:to>
      <xdr:col>6</xdr:col>
      <xdr:colOff>510540</xdr:colOff>
      <xdr:row>42</xdr:row>
      <xdr:rowOff>72390</xdr:rowOff>
    </xdr:to>
    <xdr:cxnSp macro="">
      <xdr:nvCxnSpPr>
        <xdr:cNvPr id="57" name="直線コネクタ 56"/>
        <xdr:cNvCxnSpPr/>
      </xdr:nvCxnSpPr>
      <xdr:spPr>
        <a:xfrm flipV="1">
          <a:off x="4634865" y="598932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76217</xdr:rowOff>
    </xdr:from>
    <xdr:ext cx="405111" cy="259045"/>
    <xdr:sp macro="" textlink="">
      <xdr:nvSpPr>
        <xdr:cNvPr id="58" name="【道路】&#10;有形固定資産減価償却率最小値テキスト"/>
        <xdr:cNvSpPr txBox="1"/>
      </xdr:nvSpPr>
      <xdr:spPr>
        <a:xfrm>
          <a:off x="4724400"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72390</xdr:rowOff>
    </xdr:from>
    <xdr:to>
      <xdr:col>6</xdr:col>
      <xdr:colOff>600075</xdr:colOff>
      <xdr:row>42</xdr:row>
      <xdr:rowOff>72390</xdr:rowOff>
    </xdr:to>
    <xdr:cxnSp macro="">
      <xdr:nvCxnSpPr>
        <xdr:cNvPr id="59" name="直線コネクタ 58"/>
        <xdr:cNvCxnSpPr/>
      </xdr:nvCxnSpPr>
      <xdr:spPr>
        <a:xfrm>
          <a:off x="4546600" y="727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106697</xdr:rowOff>
    </xdr:from>
    <xdr:ext cx="405111" cy="259045"/>
    <xdr:sp macro="" textlink="">
      <xdr:nvSpPr>
        <xdr:cNvPr id="60" name="【道路】&#10;有形固定資産減価償却率最大値テキスト"/>
        <xdr:cNvSpPr txBox="1"/>
      </xdr:nvSpPr>
      <xdr:spPr>
        <a:xfrm>
          <a:off x="4724400" y="57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34</xdr:row>
      <xdr:rowOff>160020</xdr:rowOff>
    </xdr:from>
    <xdr:to>
      <xdr:col>6</xdr:col>
      <xdr:colOff>600075</xdr:colOff>
      <xdr:row>34</xdr:row>
      <xdr:rowOff>160020</xdr:rowOff>
    </xdr:to>
    <xdr:cxnSp macro="">
      <xdr:nvCxnSpPr>
        <xdr:cNvPr id="61" name="直線コネクタ 60"/>
        <xdr:cNvCxnSpPr/>
      </xdr:nvCxnSpPr>
      <xdr:spPr>
        <a:xfrm>
          <a:off x="4546600" y="59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169562</xdr:rowOff>
    </xdr:from>
    <xdr:ext cx="405111" cy="259045"/>
    <xdr:sp macro="" textlink="">
      <xdr:nvSpPr>
        <xdr:cNvPr id="62" name="【道路】&#10;有形固定資産減価償却率平均値テキスト"/>
        <xdr:cNvSpPr txBox="1"/>
      </xdr:nvSpPr>
      <xdr:spPr>
        <a:xfrm>
          <a:off x="4724400" y="651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19685</xdr:rowOff>
    </xdr:from>
    <xdr:to>
      <xdr:col>6</xdr:col>
      <xdr:colOff>561975</xdr:colOff>
      <xdr:row>38</xdr:row>
      <xdr:rowOff>121285</xdr:rowOff>
    </xdr:to>
    <xdr:sp macro="" textlink="">
      <xdr:nvSpPr>
        <xdr:cNvPr id="63" name="フローチャート : 判断 62"/>
        <xdr:cNvSpPr/>
      </xdr:nvSpPr>
      <xdr:spPr>
        <a:xfrm>
          <a:off x="45847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113030</xdr:rowOff>
    </xdr:from>
    <xdr:to>
      <xdr:col>5</xdr:col>
      <xdr:colOff>409575</xdr:colOff>
      <xdr:row>38</xdr:row>
      <xdr:rowOff>43180</xdr:rowOff>
    </xdr:to>
    <xdr:sp macro="" textlink="">
      <xdr:nvSpPr>
        <xdr:cNvPr id="64" name="フローチャート :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73025</xdr:rowOff>
    </xdr:from>
    <xdr:to>
      <xdr:col>5</xdr:col>
      <xdr:colOff>409575</xdr:colOff>
      <xdr:row>34</xdr:row>
      <xdr:rowOff>3175</xdr:rowOff>
    </xdr:to>
    <xdr:sp macro="" textlink="">
      <xdr:nvSpPr>
        <xdr:cNvPr id="70" name="円/楕円 69"/>
        <xdr:cNvSpPr/>
      </xdr:nvSpPr>
      <xdr:spPr>
        <a:xfrm>
          <a:off x="37465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34307</xdr:rowOff>
    </xdr:from>
    <xdr:ext cx="405111" cy="259045"/>
    <xdr:sp macro="" textlink="">
      <xdr:nvSpPr>
        <xdr:cNvPr id="71" name="n_1aveValue【道路】&#10;有形固定資産減価償却率"/>
        <xdr:cNvSpPr txBox="1"/>
      </xdr:nvSpPr>
      <xdr:spPr>
        <a:xfrm>
          <a:off x="3582043"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19702</xdr:rowOff>
    </xdr:from>
    <xdr:ext cx="405111" cy="259045"/>
    <xdr:sp macro="" textlink="">
      <xdr:nvSpPr>
        <xdr:cNvPr id="72" name="n_1mainValue【道路】&#10;有形固定資産減価償却率"/>
        <xdr:cNvSpPr txBox="1"/>
      </xdr:nvSpPr>
      <xdr:spPr>
        <a:xfrm>
          <a:off x="3582043"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4" name="直線コネクタ 93"/>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5"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6" name="直線コネクタ 95"/>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7"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8" name="直線コネクタ 97"/>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9"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0" name="フローチャート : 判断 99"/>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1" name="フローチャート : 判断 100"/>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17399</xdr:rowOff>
    </xdr:from>
    <xdr:to>
      <xdr:col>14</xdr:col>
      <xdr:colOff>79375</xdr:colOff>
      <xdr:row>39</xdr:row>
      <xdr:rowOff>118999</xdr:rowOff>
    </xdr:to>
    <xdr:sp macro="" textlink="">
      <xdr:nvSpPr>
        <xdr:cNvPr id="107" name="円/楕円 106"/>
        <xdr:cNvSpPr/>
      </xdr:nvSpPr>
      <xdr:spPr>
        <a:xfrm>
          <a:off x="9588500" y="67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28470</xdr:rowOff>
    </xdr:from>
    <xdr:ext cx="469744" cy="259045"/>
    <xdr:sp macro="" textlink="">
      <xdr:nvSpPr>
        <xdr:cNvPr id="108"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135526</xdr:rowOff>
    </xdr:from>
    <xdr:ext cx="469744" cy="259045"/>
    <xdr:sp macro="" textlink="">
      <xdr:nvSpPr>
        <xdr:cNvPr id="109" name="n_1mainValue【道路】&#10;一人当たり延長"/>
        <xdr:cNvSpPr txBox="1"/>
      </xdr:nvSpPr>
      <xdr:spPr>
        <a:xfrm>
          <a:off x="9391727" y="64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1" name="テキスト ボックス 12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3" name="直線コネクタ 132"/>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4"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5" name="直線コネクタ 134"/>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6"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7" name="直線コネクタ 13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8"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9" name="フローチャート : 判断 138"/>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0" name="フローチャート : 判断 139"/>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135890</xdr:rowOff>
    </xdr:from>
    <xdr:to>
      <xdr:col>5</xdr:col>
      <xdr:colOff>409575</xdr:colOff>
      <xdr:row>60</xdr:row>
      <xdr:rowOff>66040</xdr:rowOff>
    </xdr:to>
    <xdr:sp macro="" textlink="">
      <xdr:nvSpPr>
        <xdr:cNvPr id="146" name="円/楕円 145"/>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40657</xdr:rowOff>
    </xdr:from>
    <xdr:ext cx="405111" cy="259045"/>
    <xdr:sp macro="" textlink="">
      <xdr:nvSpPr>
        <xdr:cNvPr id="147"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57167</xdr:rowOff>
    </xdr:from>
    <xdr:ext cx="405111" cy="259045"/>
    <xdr:sp macro="" textlink="">
      <xdr:nvSpPr>
        <xdr:cNvPr id="148" name="n_1mainValue【橋りょう・トンネル】&#10;有形固定資産減価償却率"/>
        <xdr:cNvSpPr txBox="1"/>
      </xdr:nvSpPr>
      <xdr:spPr>
        <a:xfrm>
          <a:off x="3582043"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8" name="テキスト ボックス 16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0" name="テキスト ボックス 16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2" name="直線コネクタ 171"/>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3"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4" name="直線コネクタ 173"/>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5"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6" name="直線コネクタ 175"/>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7"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8" name="フローチャート : 判断 177"/>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9" name="フローチャート : 判断 178"/>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138838</xdr:rowOff>
    </xdr:from>
    <xdr:to>
      <xdr:col>14</xdr:col>
      <xdr:colOff>79375</xdr:colOff>
      <xdr:row>61</xdr:row>
      <xdr:rowOff>68988</xdr:rowOff>
    </xdr:to>
    <xdr:sp macro="" textlink="">
      <xdr:nvSpPr>
        <xdr:cNvPr id="185" name="円/楕円 184"/>
        <xdr:cNvSpPr/>
      </xdr:nvSpPr>
      <xdr:spPr>
        <a:xfrm>
          <a:off x="9588500" y="104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146838</xdr:rowOff>
    </xdr:from>
    <xdr:ext cx="599010" cy="259045"/>
    <xdr:sp macro="" textlink="">
      <xdr:nvSpPr>
        <xdr:cNvPr id="186" name="n_1aveValue【橋りょう・トンネル】&#10;一人当たり有形固定資産（償却資産）額"/>
        <xdr:cNvSpPr txBox="1"/>
      </xdr:nvSpPr>
      <xdr:spPr>
        <a:xfrm>
          <a:off x="9327094"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85515</xdr:rowOff>
    </xdr:from>
    <xdr:ext cx="599010" cy="259045"/>
    <xdr:sp macro="" textlink="">
      <xdr:nvSpPr>
        <xdr:cNvPr id="187" name="n_1mainValue【橋りょう・トンネル】&#10;一人当たり有形固定資産（償却資産）額"/>
        <xdr:cNvSpPr txBox="1"/>
      </xdr:nvSpPr>
      <xdr:spPr>
        <a:xfrm>
          <a:off x="9327094" y="102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10" name="直線コネクタ 20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1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2" name="直線コネクタ 21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4" name="直線コネクタ 21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5"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6" name="フローチャート : 判断 21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7" name="フローチャート : 判断 21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78739</xdr:rowOff>
    </xdr:from>
    <xdr:to>
      <xdr:col>5</xdr:col>
      <xdr:colOff>409575</xdr:colOff>
      <xdr:row>78</xdr:row>
      <xdr:rowOff>8889</xdr:rowOff>
    </xdr:to>
    <xdr:sp macro="" textlink="">
      <xdr:nvSpPr>
        <xdr:cNvPr id="223" name="円/楕円 222"/>
        <xdr:cNvSpPr/>
      </xdr:nvSpPr>
      <xdr:spPr>
        <a:xfrm>
          <a:off x="3746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139464</xdr:rowOff>
    </xdr:from>
    <xdr:ext cx="405111" cy="259045"/>
    <xdr:sp macro="" textlink="">
      <xdr:nvSpPr>
        <xdr:cNvPr id="224" name="n_1aveValue【公営住宅】&#10;有形固定資産減価償却率"/>
        <xdr:cNvSpPr txBox="1"/>
      </xdr:nvSpPr>
      <xdr:spPr>
        <a:xfrm>
          <a:off x="3582043"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25416</xdr:rowOff>
    </xdr:from>
    <xdr:ext cx="405111" cy="259045"/>
    <xdr:sp macro="" textlink="">
      <xdr:nvSpPr>
        <xdr:cNvPr id="225" name="n_1mainValue【公営住宅】&#10;有形固定資産減価償却率"/>
        <xdr:cNvSpPr txBox="1"/>
      </xdr:nvSpPr>
      <xdr:spPr>
        <a:xfrm>
          <a:off x="3582043"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7" name="直線コネクタ 246"/>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8"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9" name="直線コネクタ 248"/>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50"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51" name="直線コネクタ 250"/>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2"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3" name="フローチャート : 判断 252"/>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4" name="フローチャート : 判断 253"/>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6502</xdr:rowOff>
    </xdr:from>
    <xdr:to>
      <xdr:col>14</xdr:col>
      <xdr:colOff>79375</xdr:colOff>
      <xdr:row>84</xdr:row>
      <xdr:rowOff>108102</xdr:rowOff>
    </xdr:to>
    <xdr:sp macro="" textlink="">
      <xdr:nvSpPr>
        <xdr:cNvPr id="260" name="円/楕円 259"/>
        <xdr:cNvSpPr/>
      </xdr:nvSpPr>
      <xdr:spPr>
        <a:xfrm>
          <a:off x="9588500" y="144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12819</xdr:rowOff>
    </xdr:from>
    <xdr:ext cx="469744" cy="259045"/>
    <xdr:sp macro="" textlink="">
      <xdr:nvSpPr>
        <xdr:cNvPr id="261" name="n_1aveValue【公営住宅】&#10;一人当たり面積"/>
        <xdr:cNvSpPr txBox="1"/>
      </xdr:nvSpPr>
      <xdr:spPr>
        <a:xfrm>
          <a:off x="93917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124629</xdr:rowOff>
    </xdr:from>
    <xdr:ext cx="469744" cy="259045"/>
    <xdr:sp macro="" textlink="">
      <xdr:nvSpPr>
        <xdr:cNvPr id="262" name="n_1mainValue【公営住宅】&#10;一人当たり面積"/>
        <xdr:cNvSpPr txBox="1"/>
      </xdr:nvSpPr>
      <xdr:spPr>
        <a:xfrm>
          <a:off x="9391727" y="1418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3" name="直線コネクタ 302"/>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4"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5" name="直線コネクタ 304"/>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7" name="直線コネクタ 30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8"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9" name="フローチャート : 判断 308"/>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10" name="フローチャート : 判断 309"/>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31115</xdr:rowOff>
    </xdr:from>
    <xdr:to>
      <xdr:col>22</xdr:col>
      <xdr:colOff>415925</xdr:colOff>
      <xdr:row>40</xdr:row>
      <xdr:rowOff>132715</xdr:rowOff>
    </xdr:to>
    <xdr:sp macro="" textlink="">
      <xdr:nvSpPr>
        <xdr:cNvPr id="316" name="円/楕円 315"/>
        <xdr:cNvSpPr/>
      </xdr:nvSpPr>
      <xdr:spPr>
        <a:xfrm>
          <a:off x="15430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19702</xdr:rowOff>
    </xdr:from>
    <xdr:ext cx="405111" cy="259045"/>
    <xdr:sp macro="" textlink="">
      <xdr:nvSpPr>
        <xdr:cNvPr id="317"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123842</xdr:rowOff>
    </xdr:from>
    <xdr:ext cx="405111" cy="259045"/>
    <xdr:sp macro="" textlink="">
      <xdr:nvSpPr>
        <xdr:cNvPr id="318" name="n_1mainValue【認定こども園・幼稚園・保育所】&#10;有形固定資産減価償却率"/>
        <xdr:cNvSpPr txBox="1"/>
      </xdr:nvSpPr>
      <xdr:spPr>
        <a:xfrm>
          <a:off x="15266043"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40" name="直線コネクタ 339"/>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41"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2" name="直線コネクタ 34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3"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4" name="直線コネクタ 343"/>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5"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6" name="フローチャート : 判断 34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7" name="フローチャート : 判断 346"/>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125984</xdr:rowOff>
    </xdr:from>
    <xdr:to>
      <xdr:col>31</xdr:col>
      <xdr:colOff>85725</xdr:colOff>
      <xdr:row>35</xdr:row>
      <xdr:rowOff>56134</xdr:rowOff>
    </xdr:to>
    <xdr:sp macro="" textlink="">
      <xdr:nvSpPr>
        <xdr:cNvPr id="353" name="円/楕円 352"/>
        <xdr:cNvSpPr/>
      </xdr:nvSpPr>
      <xdr:spPr>
        <a:xfrm>
          <a:off x="21272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17543</xdr:rowOff>
    </xdr:from>
    <xdr:ext cx="469744" cy="259045"/>
    <xdr:sp macro="" textlink="">
      <xdr:nvSpPr>
        <xdr:cNvPr id="354" name="n_1ave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72661</xdr:rowOff>
    </xdr:from>
    <xdr:ext cx="469744" cy="259045"/>
    <xdr:sp macro="" textlink="">
      <xdr:nvSpPr>
        <xdr:cNvPr id="355" name="n_1mainValue【認定こども園・幼稚園・保育所】&#10;一人当たり面積"/>
        <xdr:cNvSpPr txBox="1"/>
      </xdr:nvSpPr>
      <xdr:spPr>
        <a:xfrm>
          <a:off x="21075727" y="57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7" name="直線コネクタ 3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8" name="テキスト ボックス 3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9" name="直線コネクタ 3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0" name="テキスト ボックス 3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1" name="直線コネクタ 3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2" name="テキスト ボックス 3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3" name="直線コネクタ 3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4" name="テキスト ボックス 3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5" name="直線コネクタ 3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6" name="テキスト ボックス 3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8" name="テキスト ボックス 3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80" name="直線コネクタ 379"/>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81"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2" name="直線コネクタ 381"/>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3"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4" name="直線コネクタ 383"/>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5"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6" name="フローチャート : 判断 385"/>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87" name="フローチャート : 判断 386"/>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154940</xdr:rowOff>
    </xdr:from>
    <xdr:to>
      <xdr:col>22</xdr:col>
      <xdr:colOff>415925</xdr:colOff>
      <xdr:row>60</xdr:row>
      <xdr:rowOff>85090</xdr:rowOff>
    </xdr:to>
    <xdr:sp macro="" textlink="">
      <xdr:nvSpPr>
        <xdr:cNvPr id="393" name="円/楕円 392"/>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139717</xdr:rowOff>
    </xdr:from>
    <xdr:ext cx="405111" cy="259045"/>
    <xdr:sp macro="" textlink="">
      <xdr:nvSpPr>
        <xdr:cNvPr id="394"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76217</xdr:rowOff>
    </xdr:from>
    <xdr:ext cx="405111" cy="259045"/>
    <xdr:sp macro="" textlink="">
      <xdr:nvSpPr>
        <xdr:cNvPr id="395" name="n_1mainValue【学校施設】&#10;有形固定資産減価償却率"/>
        <xdr:cNvSpPr txBox="1"/>
      </xdr:nvSpPr>
      <xdr:spPr>
        <a:xfrm>
          <a:off x="15266043"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7" name="直線コネクタ 4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8" name="テキスト ボックス 4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9" name="直線コネクタ 4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0" name="テキスト ボックス 4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1" name="直線コネクタ 4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2" name="テキスト ボックス 4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3" name="直線コネクタ 4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4" name="テキスト ボックス 4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8" name="直線コネクタ 417"/>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9"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20" name="直線コネクタ 419"/>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21"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2" name="直線コネクタ 421"/>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3"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4" name="フローチャート : 判断 423"/>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5" name="フローチャート : 判断 424"/>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24181</xdr:rowOff>
    </xdr:from>
    <xdr:to>
      <xdr:col>31</xdr:col>
      <xdr:colOff>85725</xdr:colOff>
      <xdr:row>62</xdr:row>
      <xdr:rowOff>125781</xdr:rowOff>
    </xdr:to>
    <xdr:sp macro="" textlink="">
      <xdr:nvSpPr>
        <xdr:cNvPr id="431" name="円/楕円 430"/>
        <xdr:cNvSpPr/>
      </xdr:nvSpPr>
      <xdr:spPr>
        <a:xfrm>
          <a:off x="21272500" y="106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32"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116908</xdr:rowOff>
    </xdr:from>
    <xdr:ext cx="469744" cy="259045"/>
    <xdr:sp macro="" textlink="">
      <xdr:nvSpPr>
        <xdr:cNvPr id="433" name="n_1mainValue【学校施設】&#10;一人当たり面積"/>
        <xdr:cNvSpPr txBox="1"/>
      </xdr:nvSpPr>
      <xdr:spPr>
        <a:xfrm>
          <a:off x="21075727" y="1074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2" name="テキスト ボックス 4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3" name="直線コネクタ 4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4" name="テキスト ボックス 4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5" name="直線コネクタ 4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6" name="テキスト ボックス 44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7" name="直線コネクタ 4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8" name="テキスト ボックス 4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9" name="直線コネクタ 4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0" name="テキスト ボックス 4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1" name="直線コネクタ 4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2" name="テキスト ボックス 4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3" name="直線コネクタ 4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4" name="テキスト ボックス 45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6" name="テキスト ボックス 4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58" name="直線コネクタ 457"/>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59"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60" name="直線コネクタ 459"/>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1"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2" name="直線コネクタ 46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63"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64" name="フローチャート : 判断 463"/>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65" name="フローチャート : 判断 464"/>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93980</xdr:rowOff>
    </xdr:from>
    <xdr:to>
      <xdr:col>22</xdr:col>
      <xdr:colOff>415925</xdr:colOff>
      <xdr:row>80</xdr:row>
      <xdr:rowOff>24130</xdr:rowOff>
    </xdr:to>
    <xdr:sp macro="" textlink="">
      <xdr:nvSpPr>
        <xdr:cNvPr id="471" name="円/楕円 470"/>
        <xdr:cNvSpPr/>
      </xdr:nvSpPr>
      <xdr:spPr>
        <a:xfrm>
          <a:off x="15430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26688</xdr:rowOff>
    </xdr:from>
    <xdr:ext cx="405111" cy="259045"/>
    <xdr:sp macro="" textlink="">
      <xdr:nvSpPr>
        <xdr:cNvPr id="472" name="n_1aveValue【児童館】&#10;有形固定資産減価償却率"/>
        <xdr:cNvSpPr txBox="1"/>
      </xdr:nvSpPr>
      <xdr:spPr>
        <a:xfrm>
          <a:off x="15266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40657</xdr:rowOff>
    </xdr:from>
    <xdr:ext cx="405111" cy="259045"/>
    <xdr:sp macro="" textlink="">
      <xdr:nvSpPr>
        <xdr:cNvPr id="473" name="n_1mainValue【児童館】&#10;有形固定資産減価償却率"/>
        <xdr:cNvSpPr txBox="1"/>
      </xdr:nvSpPr>
      <xdr:spPr>
        <a:xfrm>
          <a:off x="15266043"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1" name="正方形/長方形 4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2" name="テキスト ボックス 4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3" name="直線コネクタ 4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4" name="直線コネクタ 4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5" name="テキスト ボックス 4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6" name="直線コネクタ 4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7" name="テキスト ボックス 4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8" name="直線コネクタ 4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9" name="テキスト ボックス 4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0" name="直線コネクタ 4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1" name="テキスト ボックス 4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2" name="直線コネクタ 4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3" name="テキスト ボックス 4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5" name="直線コネクタ 494"/>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6"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7" name="直線コネクタ 496"/>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8"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9" name="直線コネクタ 498"/>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0"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1" name="フローチャート : 判断 500"/>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02" name="フローチャート : 判断 501"/>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3" name="テキスト ボックス 5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4" name="テキスト ボックス 5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5" name="テキスト ボックス 5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6" name="テキスト ボックス 5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7" name="テキスト ボックス 5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10161</xdr:rowOff>
    </xdr:from>
    <xdr:to>
      <xdr:col>31</xdr:col>
      <xdr:colOff>85725</xdr:colOff>
      <xdr:row>80</xdr:row>
      <xdr:rowOff>111761</xdr:rowOff>
    </xdr:to>
    <xdr:sp macro="" textlink="">
      <xdr:nvSpPr>
        <xdr:cNvPr id="508" name="円/楕円 507"/>
        <xdr:cNvSpPr/>
      </xdr:nvSpPr>
      <xdr:spPr>
        <a:xfrm>
          <a:off x="21272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45738</xdr:rowOff>
    </xdr:from>
    <xdr:ext cx="469744" cy="259045"/>
    <xdr:sp macro="" textlink="">
      <xdr:nvSpPr>
        <xdr:cNvPr id="509"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128288</xdr:rowOff>
    </xdr:from>
    <xdr:ext cx="469744" cy="259045"/>
    <xdr:sp macro="" textlink="">
      <xdr:nvSpPr>
        <xdr:cNvPr id="510" name="n_1mainValue【児童館】&#10;一人当たり面積"/>
        <xdr:cNvSpPr txBox="1"/>
      </xdr:nvSpPr>
      <xdr:spPr>
        <a:xfrm>
          <a:off x="21075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1" name="テキスト ボックス 52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2" name="直線コネクタ 52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3" name="テキスト ボックス 52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4" name="直線コネクタ 52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5" name="テキスト ボックス 52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6" name="直線コネクタ 52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7" name="テキスト ボックス 52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8" name="直線コネクタ 52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29" name="テキスト ボックス 52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33" name="直線コネクタ 532"/>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34"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35" name="直線コネクタ 534"/>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36"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37" name="直線コネクタ 536"/>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38"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39" name="フローチャート : 判断 538"/>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40" name="フローチャート : 判断 539"/>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103124</xdr:rowOff>
    </xdr:from>
    <xdr:to>
      <xdr:col>22</xdr:col>
      <xdr:colOff>415925</xdr:colOff>
      <xdr:row>109</xdr:row>
      <xdr:rowOff>33274</xdr:rowOff>
    </xdr:to>
    <xdr:sp macro="" textlink="">
      <xdr:nvSpPr>
        <xdr:cNvPr id="546" name="円/楕円 545"/>
        <xdr:cNvSpPr/>
      </xdr:nvSpPr>
      <xdr:spPr>
        <a:xfrm>
          <a:off x="15430500" y="186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38371</xdr:rowOff>
    </xdr:from>
    <xdr:ext cx="405111" cy="259045"/>
    <xdr:sp macro="" textlink="">
      <xdr:nvSpPr>
        <xdr:cNvPr id="547"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24401</xdr:rowOff>
    </xdr:from>
    <xdr:ext cx="405111" cy="259045"/>
    <xdr:sp macro="" textlink="">
      <xdr:nvSpPr>
        <xdr:cNvPr id="548" name="n_1mainValue【公民館】&#10;有形固定資産減価償却率"/>
        <xdr:cNvSpPr txBox="1"/>
      </xdr:nvSpPr>
      <xdr:spPr>
        <a:xfrm>
          <a:off x="15266043" y="1871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9" name="直線コネクタ 5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0" name="テキスト ボックス 5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1" name="直線コネクタ 5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2" name="テキスト ボックス 5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3" name="直線コネクタ 5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4" name="テキスト ボックス 5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5" name="直線コネクタ 5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6" name="テキスト ボックス 5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7" name="直線コネクタ 5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8" name="テキスト ボックス 5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72" name="直線コネクタ 571"/>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73"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74" name="直線コネクタ 573"/>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75"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76" name="直線コネクタ 575"/>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77"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78" name="フローチャート : 判断 577"/>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79" name="フローチャート : 判断 578"/>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55880</xdr:rowOff>
    </xdr:from>
    <xdr:to>
      <xdr:col>31</xdr:col>
      <xdr:colOff>85725</xdr:colOff>
      <xdr:row>106</xdr:row>
      <xdr:rowOff>157480</xdr:rowOff>
    </xdr:to>
    <xdr:sp macro="" textlink="">
      <xdr:nvSpPr>
        <xdr:cNvPr id="585" name="円/楕円 584"/>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38116</xdr:rowOff>
    </xdr:from>
    <xdr:ext cx="469744" cy="259045"/>
    <xdr:sp macro="" textlink="">
      <xdr:nvSpPr>
        <xdr:cNvPr id="586"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2557</xdr:rowOff>
    </xdr:from>
    <xdr:ext cx="469744" cy="259045"/>
    <xdr:sp macro="" textlink="">
      <xdr:nvSpPr>
        <xdr:cNvPr id="587" name="n_1mainValue【公民館】&#10;一人当たり面積"/>
        <xdr:cNvSpPr txBox="1"/>
      </xdr:nvSpPr>
      <xdr:spPr>
        <a:xfrm>
          <a:off x="210757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8" name="正方形/長方形 5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9" name="正方形/長方形 5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0" name="テキスト ボックス 5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特に有形固定資産減価償却率が高くなっている施設は、道路、公営住宅、児童館であり、特に低くなっている施設は、認定こども園・幼稚園・保育園、公民館である。老朽化が進んでいる公営住宅、児童館などの公共施設につい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年度に策定した公共施設等総合管理計画において、公共施設等の延べ床面積を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％削減するという目標を掲げ、今後老朽化した施設の集約化・複合化や除却を進めることとしている。認定こども園・幼稚園・保育園については、幼稚園・保育園の統合を進め平成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年度に高野口こども園、平成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年度にすみだこども園、平成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橋本こども園及び応其こども園を新しく設置したため有形固定資産減価償却率が低くなっている。これに伴い、一人当たり面積も増加し、類似団体平均を上回ることとなった。また、公民館について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年度に高野口地区公民館、平成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年度に山田地区公民館を新築したことにより有形固定資産減価償却率が低くなっている。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72407</xdr:rowOff>
    </xdr:from>
    <xdr:ext cx="405111" cy="259045"/>
    <xdr:sp macro="" textlink="">
      <xdr:nvSpPr>
        <xdr:cNvPr id="64"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156845</xdr:rowOff>
    </xdr:from>
    <xdr:to>
      <xdr:col>5</xdr:col>
      <xdr:colOff>409575</xdr:colOff>
      <xdr:row>34</xdr:row>
      <xdr:rowOff>86995</xdr:rowOff>
    </xdr:to>
    <xdr:sp macro="" textlink="">
      <xdr:nvSpPr>
        <xdr:cNvPr id="70" name="円/楕円 69"/>
        <xdr:cNvSpPr/>
      </xdr:nvSpPr>
      <xdr:spPr>
        <a:xfrm>
          <a:off x="3746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103522</xdr:rowOff>
    </xdr:from>
    <xdr:ext cx="405111" cy="259045"/>
    <xdr:sp macro="" textlink="">
      <xdr:nvSpPr>
        <xdr:cNvPr id="71" name="n_1mainValue【図書館】&#10;有形固定資産減価償却率"/>
        <xdr:cNvSpPr txBox="1"/>
      </xdr:nvSpPr>
      <xdr:spPr>
        <a:xfrm>
          <a:off x="3582043"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3"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6350</xdr:rowOff>
    </xdr:from>
    <xdr:to>
      <xdr:col>14</xdr:col>
      <xdr:colOff>79375</xdr:colOff>
      <xdr:row>40</xdr:row>
      <xdr:rowOff>107950</xdr:rowOff>
    </xdr:to>
    <xdr:sp macro="" textlink="">
      <xdr:nvSpPr>
        <xdr:cNvPr id="109" name="円/楕円 108"/>
        <xdr:cNvSpPr/>
      </xdr:nvSpPr>
      <xdr:spPr>
        <a:xfrm>
          <a:off x="9588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99077</xdr:rowOff>
    </xdr:from>
    <xdr:ext cx="469744" cy="259045"/>
    <xdr:sp macro="" textlink="">
      <xdr:nvSpPr>
        <xdr:cNvPr id="110" name="n_1mainValue【図書館】&#10;一人当たり面積"/>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72407</xdr:rowOff>
    </xdr:from>
    <xdr:ext cx="405111" cy="259045"/>
    <xdr:sp macro="" textlink="">
      <xdr:nvSpPr>
        <xdr:cNvPr id="142"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126365</xdr:rowOff>
    </xdr:from>
    <xdr:to>
      <xdr:col>5</xdr:col>
      <xdr:colOff>409575</xdr:colOff>
      <xdr:row>56</xdr:row>
      <xdr:rowOff>56515</xdr:rowOff>
    </xdr:to>
    <xdr:sp macro="" textlink="">
      <xdr:nvSpPr>
        <xdr:cNvPr id="148" name="円/楕円 147"/>
        <xdr:cNvSpPr/>
      </xdr:nvSpPr>
      <xdr:spPr>
        <a:xfrm>
          <a:off x="3746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73042</xdr:rowOff>
    </xdr:from>
    <xdr:ext cx="405111" cy="259045"/>
    <xdr:sp macro="" textlink="">
      <xdr:nvSpPr>
        <xdr:cNvPr id="149" name="n_1mainValue【体育館・プール】&#10;有形固定資産減価償却率"/>
        <xdr:cNvSpPr txBox="1"/>
      </xdr:nvSpPr>
      <xdr:spPr>
        <a:xfrm>
          <a:off x="3582043" y="933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1"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90170</xdr:rowOff>
    </xdr:from>
    <xdr:to>
      <xdr:col>14</xdr:col>
      <xdr:colOff>79375</xdr:colOff>
      <xdr:row>62</xdr:row>
      <xdr:rowOff>20320</xdr:rowOff>
    </xdr:to>
    <xdr:sp macro="" textlink="">
      <xdr:nvSpPr>
        <xdr:cNvPr id="187" name="円/楕円 186"/>
        <xdr:cNvSpPr/>
      </xdr:nvSpPr>
      <xdr:spPr>
        <a:xfrm>
          <a:off x="958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11447</xdr:rowOff>
    </xdr:from>
    <xdr:ext cx="469744" cy="259045"/>
    <xdr:sp macro="" textlink="">
      <xdr:nvSpPr>
        <xdr:cNvPr id="188" name="n_1mainValue【体育館・プール】&#10;一人当たり面積"/>
        <xdr:cNvSpPr txBox="1"/>
      </xdr:nvSpPr>
      <xdr:spPr>
        <a:xfrm>
          <a:off x="93917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1"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63500</xdr:rowOff>
    </xdr:from>
    <xdr:to>
      <xdr:col>5</xdr:col>
      <xdr:colOff>409575</xdr:colOff>
      <xdr:row>82</xdr:row>
      <xdr:rowOff>165100</xdr:rowOff>
    </xdr:to>
    <xdr:sp macro="" textlink="">
      <xdr:nvSpPr>
        <xdr:cNvPr id="227" name="円/楕円 226"/>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10177</xdr:rowOff>
    </xdr:from>
    <xdr:ext cx="405111" cy="259045"/>
    <xdr:sp macro="" textlink="">
      <xdr:nvSpPr>
        <xdr:cNvPr id="228" name="n_1mainValue【福祉施設】&#10;有形固定資産減価償却率"/>
        <xdr:cNvSpPr txBox="1"/>
      </xdr:nvSpPr>
      <xdr:spPr>
        <a:xfrm>
          <a:off x="3582043"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21589</xdr:rowOff>
    </xdr:from>
    <xdr:to>
      <xdr:col>14</xdr:col>
      <xdr:colOff>79375</xdr:colOff>
      <xdr:row>85</xdr:row>
      <xdr:rowOff>123189</xdr:rowOff>
    </xdr:to>
    <xdr:sp macro="" textlink="">
      <xdr:nvSpPr>
        <xdr:cNvPr id="264" name="円/楕円 263"/>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114316</xdr:rowOff>
    </xdr:from>
    <xdr:ext cx="469744" cy="259045"/>
    <xdr:sp macro="" textlink="">
      <xdr:nvSpPr>
        <xdr:cNvPr id="265"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137177</xdr:rowOff>
    </xdr:from>
    <xdr:ext cx="405111" cy="259045"/>
    <xdr:sp macro="" textlink="">
      <xdr:nvSpPr>
        <xdr:cNvPr id="298"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132080</xdr:rowOff>
    </xdr:from>
    <xdr:to>
      <xdr:col>5</xdr:col>
      <xdr:colOff>409575</xdr:colOff>
      <xdr:row>104</xdr:row>
      <xdr:rowOff>62230</xdr:rowOff>
    </xdr:to>
    <xdr:sp macro="" textlink="">
      <xdr:nvSpPr>
        <xdr:cNvPr id="304" name="円/楕円 303"/>
        <xdr:cNvSpPr/>
      </xdr:nvSpPr>
      <xdr:spPr>
        <a:xfrm>
          <a:off x="3746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78757</xdr:rowOff>
    </xdr:from>
    <xdr:ext cx="405111" cy="259045"/>
    <xdr:sp macro="" textlink="">
      <xdr:nvSpPr>
        <xdr:cNvPr id="305" name="n_1mainValue【市民会館】&#10;有形固定資産減価償却率"/>
        <xdr:cNvSpPr txBox="1"/>
      </xdr:nvSpPr>
      <xdr:spPr>
        <a:xfrm>
          <a:off x="3582043"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83838</xdr:rowOff>
    </xdr:from>
    <xdr:ext cx="469744" cy="259045"/>
    <xdr:sp macro="" textlink="">
      <xdr:nvSpPr>
        <xdr:cNvPr id="337" name="n_1aveValue【市民会館】&#10;一人当たり面積"/>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135889</xdr:rowOff>
    </xdr:from>
    <xdr:to>
      <xdr:col>14</xdr:col>
      <xdr:colOff>79375</xdr:colOff>
      <xdr:row>106</xdr:row>
      <xdr:rowOff>66039</xdr:rowOff>
    </xdr:to>
    <xdr:sp macro="" textlink="">
      <xdr:nvSpPr>
        <xdr:cNvPr id="343" name="円/楕円 342"/>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82566</xdr:rowOff>
    </xdr:from>
    <xdr:ext cx="469744" cy="259045"/>
    <xdr:sp macro="" textlink="">
      <xdr:nvSpPr>
        <xdr:cNvPr id="344" name="n_1main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3" name="テキスト ボックス 36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7" name="直線コネクタ 366"/>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68"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69" name="直線コネクタ 368"/>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0"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1" name="直線コネクタ 370"/>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4" name="フローチャート : 判断 373"/>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10939</xdr:rowOff>
    </xdr:from>
    <xdr:ext cx="405111" cy="259045"/>
    <xdr:sp macro="" textlink="">
      <xdr:nvSpPr>
        <xdr:cNvPr id="375" name="n_1aveValue【一般廃棄物処理施設】&#10;有形固定資産減価償却率"/>
        <xdr:cNvSpPr txBox="1"/>
      </xdr:nvSpPr>
      <xdr:spPr>
        <a:xfrm>
          <a:off x="15266043"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25400</xdr:rowOff>
    </xdr:from>
    <xdr:to>
      <xdr:col>22</xdr:col>
      <xdr:colOff>415925</xdr:colOff>
      <xdr:row>40</xdr:row>
      <xdr:rowOff>127000</xdr:rowOff>
    </xdr:to>
    <xdr:sp macro="" textlink="">
      <xdr:nvSpPr>
        <xdr:cNvPr id="381" name="円/楕円 380"/>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118127</xdr:rowOff>
    </xdr:from>
    <xdr:ext cx="405111" cy="259045"/>
    <xdr:sp macro="" textlink="">
      <xdr:nvSpPr>
        <xdr:cNvPr id="382" name="n_1mainValue【一般廃棄物処理施設】&#10;有形固定資産減価償却率"/>
        <xdr:cNvSpPr txBox="1"/>
      </xdr:nvSpPr>
      <xdr:spPr>
        <a:xfrm>
          <a:off x="15266043"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4" name="テキスト ボックス 39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6" name="テキスト ボックス 39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0" name="テキスト ボックス 39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2" name="テキスト ボックス 40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6" name="直線コネクタ 405"/>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7"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08" name="直線コネクタ 407"/>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09"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0" name="直線コネクタ 409"/>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1"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2" name="フローチャート : 判断 411"/>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3" name="フローチャート : 判断 412"/>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414"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95169</xdr:rowOff>
    </xdr:from>
    <xdr:to>
      <xdr:col>31</xdr:col>
      <xdr:colOff>85725</xdr:colOff>
      <xdr:row>40</xdr:row>
      <xdr:rowOff>25319</xdr:rowOff>
    </xdr:to>
    <xdr:sp macro="" textlink="">
      <xdr:nvSpPr>
        <xdr:cNvPr id="420" name="円/楕円 419"/>
        <xdr:cNvSpPr/>
      </xdr:nvSpPr>
      <xdr:spPr>
        <a:xfrm>
          <a:off x="21272500" y="67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16446</xdr:rowOff>
    </xdr:from>
    <xdr:ext cx="534377" cy="259045"/>
    <xdr:sp macro="" textlink="">
      <xdr:nvSpPr>
        <xdr:cNvPr id="421" name="n_1mainValue【一般廃棄物処理施設】&#10;一人当たり有形固定資産（償却資産）額"/>
        <xdr:cNvSpPr txBox="1"/>
      </xdr:nvSpPr>
      <xdr:spPr>
        <a:xfrm>
          <a:off x="21043411" y="68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3" name="テキスト ボックス 43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5" name="直線コネクタ 444"/>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46"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47" name="直線コネクタ 44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48"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49" name="直線コネクタ 448"/>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50"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1" name="フローチャート : 判断 450"/>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52" name="フローチャート : 判断 451"/>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10177</xdr:rowOff>
    </xdr:from>
    <xdr:ext cx="405111" cy="259045"/>
    <xdr:sp macro="" textlink="">
      <xdr:nvSpPr>
        <xdr:cNvPr id="453" name="n_1ave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73025</xdr:rowOff>
    </xdr:from>
    <xdr:to>
      <xdr:col>22</xdr:col>
      <xdr:colOff>415925</xdr:colOff>
      <xdr:row>64</xdr:row>
      <xdr:rowOff>3175</xdr:rowOff>
    </xdr:to>
    <xdr:sp macro="" textlink="">
      <xdr:nvSpPr>
        <xdr:cNvPr id="459" name="円/楕円 458"/>
        <xdr:cNvSpPr/>
      </xdr:nvSpPr>
      <xdr:spPr>
        <a:xfrm>
          <a:off x="15430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63</xdr:row>
      <xdr:rowOff>165752</xdr:rowOff>
    </xdr:from>
    <xdr:ext cx="340478" cy="259045"/>
    <xdr:sp macro="" textlink="">
      <xdr:nvSpPr>
        <xdr:cNvPr id="460" name="n_1mainValue【保健センター・保健所】&#10;有形固定資産減価償却率"/>
        <xdr:cNvSpPr txBox="1"/>
      </xdr:nvSpPr>
      <xdr:spPr>
        <a:xfrm>
          <a:off x="15298360" y="10967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82" name="直線コネクタ 481"/>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83"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84" name="直線コネクタ 48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85"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86" name="直線コネクタ 485"/>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87"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88" name="フローチャート : 判断 48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89" name="フローチャート : 判断 488"/>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147337</xdr:rowOff>
    </xdr:from>
    <xdr:ext cx="469744" cy="259045"/>
    <xdr:sp macro="" textlink="">
      <xdr:nvSpPr>
        <xdr:cNvPr id="490"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63500</xdr:rowOff>
    </xdr:from>
    <xdr:to>
      <xdr:col>31</xdr:col>
      <xdr:colOff>85725</xdr:colOff>
      <xdr:row>62</xdr:row>
      <xdr:rowOff>165100</xdr:rowOff>
    </xdr:to>
    <xdr:sp macro="" textlink="">
      <xdr:nvSpPr>
        <xdr:cNvPr id="496" name="円/楕円 495"/>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156227</xdr:rowOff>
    </xdr:from>
    <xdr:ext cx="469744" cy="259045"/>
    <xdr:sp macro="" textlink="">
      <xdr:nvSpPr>
        <xdr:cNvPr id="49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9" name="テキスト ボックス 5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9" name="テキスト ボックス 5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23" name="直線コネクタ 522"/>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24"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25" name="直線コネクタ 524"/>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26"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27" name="直線コネクタ 526"/>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28"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29" name="フローチャート : 判断 528"/>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30" name="フローチャート : 判断 529"/>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531"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153851</xdr:rowOff>
    </xdr:from>
    <xdr:to>
      <xdr:col>22</xdr:col>
      <xdr:colOff>415925</xdr:colOff>
      <xdr:row>82</xdr:row>
      <xdr:rowOff>84001</xdr:rowOff>
    </xdr:to>
    <xdr:sp macro="" textlink="">
      <xdr:nvSpPr>
        <xdr:cNvPr id="537" name="円/楕円 536"/>
        <xdr:cNvSpPr/>
      </xdr:nvSpPr>
      <xdr:spPr>
        <a:xfrm>
          <a:off x="15430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75128</xdr:rowOff>
    </xdr:from>
    <xdr:ext cx="405111" cy="259045"/>
    <xdr:sp macro="" textlink="">
      <xdr:nvSpPr>
        <xdr:cNvPr id="538" name="n_1mainValue【消防施設】&#10;有形固定資産減価償却率"/>
        <xdr:cNvSpPr txBox="1"/>
      </xdr:nvSpPr>
      <xdr:spPr>
        <a:xfrm>
          <a:off x="15266043"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62" name="直線コネクタ 561"/>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63"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64" name="直線コネクタ 563"/>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65"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66" name="直線コネクタ 56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67"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68" name="フローチャート : 判断 567"/>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69" name="フローチャート : 判断 568"/>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111777</xdr:rowOff>
    </xdr:from>
    <xdr:ext cx="469744" cy="259045"/>
    <xdr:sp macro="" textlink="">
      <xdr:nvSpPr>
        <xdr:cNvPr id="570" name="n_1ave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69850</xdr:rowOff>
    </xdr:from>
    <xdr:to>
      <xdr:col>31</xdr:col>
      <xdr:colOff>85725</xdr:colOff>
      <xdr:row>78</xdr:row>
      <xdr:rowOff>0</xdr:rowOff>
    </xdr:to>
    <xdr:sp macro="" textlink="">
      <xdr:nvSpPr>
        <xdr:cNvPr id="576" name="円/楕円 575"/>
        <xdr:cNvSpPr/>
      </xdr:nvSpPr>
      <xdr:spPr>
        <a:xfrm>
          <a:off x="21272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16527</xdr:rowOff>
    </xdr:from>
    <xdr:ext cx="469744" cy="259045"/>
    <xdr:sp macro="" textlink="">
      <xdr:nvSpPr>
        <xdr:cNvPr id="577" name="n_1mainValue【消防施設】&#10;一人当たり面積"/>
        <xdr:cNvSpPr txBox="1"/>
      </xdr:nvSpPr>
      <xdr:spPr>
        <a:xfrm>
          <a:off x="210757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03" name="直線コネクタ 602"/>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04"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05" name="直線コネクタ 60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06"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07" name="直線コネクタ 606"/>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08"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09" name="フローチャート : 判断 608"/>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610" name="フローチャート : 判断 609"/>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111596</xdr:rowOff>
    </xdr:from>
    <xdr:ext cx="405111" cy="259045"/>
    <xdr:sp macro="" textlink="">
      <xdr:nvSpPr>
        <xdr:cNvPr id="611"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46627</xdr:rowOff>
    </xdr:from>
    <xdr:to>
      <xdr:col>22</xdr:col>
      <xdr:colOff>415925</xdr:colOff>
      <xdr:row>102</xdr:row>
      <xdr:rowOff>148227</xdr:rowOff>
    </xdr:to>
    <xdr:sp macro="" textlink="">
      <xdr:nvSpPr>
        <xdr:cNvPr id="617" name="円/楕円 616"/>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164754</xdr:rowOff>
    </xdr:from>
    <xdr:ext cx="405111" cy="259045"/>
    <xdr:sp macro="" textlink="">
      <xdr:nvSpPr>
        <xdr:cNvPr id="618" name="n_1mainValue【庁舎】&#10;有形固定資産減価償却率"/>
        <xdr:cNvSpPr txBox="1"/>
      </xdr:nvSpPr>
      <xdr:spPr>
        <a:xfrm>
          <a:off x="15266043"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9" name="直線コネクタ 6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0" name="テキスト ボックス 6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1" name="直線コネクタ 6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2" name="テキスト ボックス 6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3" name="直線コネクタ 6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4" name="テキスト ボックス 6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5" name="直線コネクタ 6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6" name="テキスト ボックス 6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7" name="直線コネクタ 6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8" name="テキスト ボックス 6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42" name="直線コネクタ 641"/>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43"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44" name="直線コネクタ 64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45"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46" name="直線コネクタ 645"/>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47"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48" name="フローチャート : 判断 647"/>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49" name="フローチャート : 判断 648"/>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101616</xdr:rowOff>
    </xdr:from>
    <xdr:ext cx="469744" cy="259045"/>
    <xdr:sp macro="" textlink="">
      <xdr:nvSpPr>
        <xdr:cNvPr id="650"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29211</xdr:rowOff>
    </xdr:from>
    <xdr:to>
      <xdr:col>31</xdr:col>
      <xdr:colOff>85725</xdr:colOff>
      <xdr:row>106</xdr:row>
      <xdr:rowOff>130811</xdr:rowOff>
    </xdr:to>
    <xdr:sp macro="" textlink="">
      <xdr:nvSpPr>
        <xdr:cNvPr id="656" name="円/楕円 655"/>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121938</xdr:rowOff>
    </xdr:from>
    <xdr:ext cx="469744" cy="259045"/>
    <xdr:sp macro="" textlink="">
      <xdr:nvSpPr>
        <xdr:cNvPr id="657" name="n_1mainValue【庁舎】&#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較して特に有形固定資産減価償却率が高くなっている施設は、図書館、体育館・プール、市民会館などとなっており、老朽化が進んでいる。特に低くなっている施設は、一般廃棄物処理施設、保健福祉センター・保健所となっており、一般廃棄物処理施設については、昭和</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年以降に整備され比較的新しい施設であること、保健福祉センター・保健所については、平成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橋本市保健福祉センターが整備されたことにより有形固定資産減価償却率が低くなっている。また、消防施設の一人当たりの面積について、橋本市消防本部及び橋本北消防署を保有しているため、一人当たりの面積が類似団体より大き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本市の平成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年度の基準財政収入額は、</a:t>
          </a:r>
          <a:r>
            <a:rPr kumimoji="1" lang="ja-JP" altLang="en-US" sz="1100">
              <a:solidFill>
                <a:schemeClr val="dk1"/>
              </a:solidFill>
              <a:effectLst/>
              <a:latin typeface="+mn-lt"/>
              <a:ea typeface="+mn-ea"/>
              <a:cs typeface="+mn-cs"/>
            </a:rPr>
            <a:t>市町村民税所得割の増加や</a:t>
          </a:r>
          <a:r>
            <a:rPr kumimoji="1" lang="ja-JP" altLang="ja-JP" sz="1100">
              <a:solidFill>
                <a:schemeClr val="dk1"/>
              </a:solidFill>
              <a:effectLst/>
              <a:latin typeface="+mn-lt"/>
              <a:ea typeface="+mn-ea"/>
              <a:cs typeface="+mn-cs"/>
            </a:rPr>
            <a:t>地方消費税交付金</a:t>
          </a:r>
          <a:r>
            <a:rPr kumimoji="1" lang="ja-JP" altLang="en-US" sz="1100">
              <a:solidFill>
                <a:schemeClr val="dk1"/>
              </a:solidFill>
              <a:effectLst/>
              <a:latin typeface="+mn-lt"/>
              <a:ea typeface="+mn-ea"/>
              <a:cs typeface="+mn-cs"/>
            </a:rPr>
            <a:t>をはじめとする各種交付金の</a:t>
          </a:r>
          <a:r>
            <a:rPr kumimoji="1" lang="ja-JP" altLang="ja-JP" sz="1100">
              <a:solidFill>
                <a:schemeClr val="dk1"/>
              </a:solidFill>
              <a:effectLst/>
              <a:latin typeface="+mn-lt"/>
              <a:ea typeface="+mn-ea"/>
              <a:cs typeface="+mn-cs"/>
            </a:rPr>
            <a:t>増加により</a:t>
          </a:r>
          <a:r>
            <a:rPr kumimoji="1" lang="ja-JP" altLang="en-US" sz="1100">
              <a:solidFill>
                <a:schemeClr val="dk1"/>
              </a:solidFill>
              <a:effectLst/>
              <a:latin typeface="+mn-lt"/>
              <a:ea typeface="+mn-ea"/>
              <a:cs typeface="+mn-cs"/>
            </a:rPr>
            <a:t>、基準財政収入額算定上</a:t>
          </a:r>
          <a:r>
            <a:rPr kumimoji="1" lang="ja-JP" altLang="ja-JP" sz="1100">
              <a:solidFill>
                <a:schemeClr val="dk1"/>
              </a:solidFill>
              <a:effectLst/>
              <a:latin typeface="+mn-lt"/>
              <a:ea typeface="+mn-ea"/>
              <a:cs typeface="+mn-cs"/>
            </a:rPr>
            <a:t>前年度より増加している。しかしながら、基準財政需要額では、新市まちづくり事業で借り入れた多額の市債の償還が本格化してきていることもあり、公債費分が増えてきていること</a:t>
          </a:r>
          <a:r>
            <a:rPr kumimoji="1" lang="ja-JP" altLang="en-US" sz="1100">
              <a:solidFill>
                <a:schemeClr val="dk1"/>
              </a:solidFill>
              <a:effectLst/>
              <a:latin typeface="+mn-lt"/>
              <a:ea typeface="+mn-ea"/>
              <a:cs typeface="+mn-cs"/>
            </a:rPr>
            <a:t>や臨時財政対策債発行可能額の減少により</a:t>
          </a:r>
          <a:r>
            <a:rPr kumimoji="1" lang="ja-JP" altLang="ja-JP" sz="1100">
              <a:solidFill>
                <a:schemeClr val="dk1"/>
              </a:solidFill>
              <a:effectLst/>
              <a:latin typeface="+mn-lt"/>
              <a:ea typeface="+mn-ea"/>
              <a:cs typeface="+mn-cs"/>
            </a:rPr>
            <a:t>財政力指数は減少傾向にある。本市としては類似団体内での財政力指数は下位となっていることもあり、定住促進対策や企業誘致活動による雇用の確保に努め、人口減少に歯止めを掛けるよう努める。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167640</xdr:rowOff>
    </xdr:to>
    <xdr:cxnSp macro="">
      <xdr:nvCxnSpPr>
        <xdr:cNvPr id="66" name="直線コネクタ 65"/>
        <xdr:cNvCxnSpPr/>
      </xdr:nvCxnSpPr>
      <xdr:spPr>
        <a:xfrm>
          <a:off x="4114800" y="75158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119380</xdr:rowOff>
    </xdr:from>
    <xdr:to>
      <xdr:col>6</xdr:col>
      <xdr:colOff>0</xdr:colOff>
      <xdr:row>43</xdr:row>
      <xdr:rowOff>143510</xdr:rowOff>
    </xdr:to>
    <xdr:cxnSp macro="">
      <xdr:nvCxnSpPr>
        <xdr:cNvPr id="69" name="直線コネクタ 68"/>
        <xdr:cNvCxnSpPr/>
      </xdr:nvCxnSpPr>
      <xdr:spPr>
        <a:xfrm>
          <a:off x="3225800" y="749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119380</xdr:rowOff>
    </xdr:from>
    <xdr:to>
      <xdr:col>4</xdr:col>
      <xdr:colOff>482600</xdr:colOff>
      <xdr:row>43</xdr:row>
      <xdr:rowOff>119380</xdr:rowOff>
    </xdr:to>
    <xdr:cxnSp macro="">
      <xdr:nvCxnSpPr>
        <xdr:cNvPr id="72" name="直線コネクタ 71"/>
        <xdr:cNvCxnSpPr/>
      </xdr:nvCxnSpPr>
      <xdr:spPr>
        <a:xfrm>
          <a:off x="2336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119380</xdr:rowOff>
    </xdr:from>
    <xdr:to>
      <xdr:col>3</xdr:col>
      <xdr:colOff>279400</xdr:colOff>
      <xdr:row>43</xdr:row>
      <xdr:rowOff>119380</xdr:rowOff>
    </xdr:to>
    <xdr:cxnSp macro="">
      <xdr:nvCxnSpPr>
        <xdr:cNvPr id="75" name="直線コネクタ 74"/>
        <xdr:cNvCxnSpPr/>
      </xdr:nvCxnSpPr>
      <xdr:spPr>
        <a:xfrm>
          <a:off x="1447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5" name="円/楕円 84"/>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88917</xdr:rowOff>
    </xdr:from>
    <xdr:ext cx="762000" cy="259045"/>
    <xdr:sp macro="" textlink="">
      <xdr:nvSpPr>
        <xdr:cNvPr id="86"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7" name="円/楕円 86"/>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8" name="テキスト ボックス 87"/>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68580</xdr:rowOff>
    </xdr:from>
    <xdr:to>
      <xdr:col>4</xdr:col>
      <xdr:colOff>533400</xdr:colOff>
      <xdr:row>43</xdr:row>
      <xdr:rowOff>170180</xdr:rowOff>
    </xdr:to>
    <xdr:sp macro="" textlink="">
      <xdr:nvSpPr>
        <xdr:cNvPr id="89" name="円/楕円 88"/>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154957</xdr:rowOff>
    </xdr:from>
    <xdr:ext cx="762000" cy="259045"/>
    <xdr:sp macro="" textlink="">
      <xdr:nvSpPr>
        <xdr:cNvPr id="90" name="テキスト ボックス 89"/>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68580</xdr:rowOff>
    </xdr:from>
    <xdr:to>
      <xdr:col>3</xdr:col>
      <xdr:colOff>330200</xdr:colOff>
      <xdr:row>43</xdr:row>
      <xdr:rowOff>170180</xdr:rowOff>
    </xdr:to>
    <xdr:sp macro="" textlink="">
      <xdr:nvSpPr>
        <xdr:cNvPr id="91" name="円/楕円 90"/>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154957</xdr:rowOff>
    </xdr:from>
    <xdr:ext cx="762000" cy="259045"/>
    <xdr:sp macro="" textlink="">
      <xdr:nvSpPr>
        <xdr:cNvPr id="92" name="テキスト ボックス 91"/>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68580</xdr:rowOff>
    </xdr:from>
    <xdr:to>
      <xdr:col>2</xdr:col>
      <xdr:colOff>127000</xdr:colOff>
      <xdr:row>43</xdr:row>
      <xdr:rowOff>170180</xdr:rowOff>
    </xdr:to>
    <xdr:sp macro="" textlink="">
      <xdr:nvSpPr>
        <xdr:cNvPr id="93" name="円/楕円 92"/>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154957</xdr:rowOff>
    </xdr:from>
    <xdr:ext cx="762000" cy="259045"/>
    <xdr:sp macro="" textlink="">
      <xdr:nvSpPr>
        <xdr:cNvPr id="94" name="テキスト ボックス 93"/>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100.3</a:t>
          </a:r>
          <a:r>
            <a:rPr kumimoji="1" lang="ja-JP" altLang="en-US" sz="1100">
              <a:solidFill>
                <a:schemeClr val="dk1"/>
              </a:solidFill>
              <a:effectLst/>
              <a:latin typeface="+mn-lt"/>
              <a:ea typeface="+mn-ea"/>
              <a:cs typeface="+mn-cs"/>
            </a:rPr>
            <a:t>％となり、初めて</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％を超え財政構造の硬直化が一層進んでいる。</a:t>
          </a:r>
          <a:r>
            <a:rPr kumimoji="1" lang="ja-JP" altLang="ja-JP" sz="1100">
              <a:solidFill>
                <a:schemeClr val="dk1"/>
              </a:solidFill>
              <a:effectLst/>
              <a:latin typeface="+mn-lt"/>
              <a:ea typeface="+mn-ea"/>
              <a:cs typeface="+mn-cs"/>
            </a:rPr>
            <a:t>この要因として、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策定した橋本市財政健全化計画に基づく人件費や物件費の削減などにより歳出経常一般財源の削減を図ったものの、歳入において普通交付税や各種交付金が減少、臨時財政対策債発行可能額の減少などにより、経常一般財源が大きく減少したことにより経常収支比率が悪化した。</a:t>
          </a:r>
          <a:r>
            <a:rPr kumimoji="1" lang="ja-JP" altLang="ja-JP" sz="1100">
              <a:solidFill>
                <a:schemeClr val="dk1"/>
              </a:solidFill>
              <a:effectLst/>
              <a:latin typeface="+mn-lt"/>
              <a:ea typeface="+mn-ea"/>
              <a:cs typeface="+mn-cs"/>
            </a:rPr>
            <a:t>公債費のピークとなる平成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年度までは良化は厳しく、現状並みで推移すると見込んでいる。本市としては、類似団体と比較しても最低レベルにあることから、橋本市財政健全化計画</a:t>
          </a:r>
          <a:r>
            <a:rPr kumimoji="1" lang="ja-JP" altLang="en-US" sz="1100">
              <a:solidFill>
                <a:schemeClr val="dk1"/>
              </a:solidFill>
              <a:effectLst/>
              <a:latin typeface="+mn-lt"/>
              <a:ea typeface="+mn-ea"/>
              <a:cs typeface="+mn-cs"/>
            </a:rPr>
            <a:t>の実行による歳出削減に取り組み、経常収支比率の良化に</a:t>
          </a:r>
          <a:r>
            <a:rPr kumimoji="1" lang="ja-JP" altLang="ja-JP" sz="1100">
              <a:solidFill>
                <a:schemeClr val="dk1"/>
              </a:solidFill>
              <a:effectLst/>
              <a:latin typeface="+mn-lt"/>
              <a:ea typeface="+mn-ea"/>
              <a:cs typeface="+mn-cs"/>
            </a:rPr>
            <a:t>努め</a:t>
          </a:r>
          <a:r>
            <a:rPr lang="ja-JP" altLang="ja-JP" sz="1100" b="0" i="0" baseline="0">
              <a:solidFill>
                <a:schemeClr val="dk1"/>
              </a:solidFill>
              <a:effectLst/>
              <a:latin typeface="+mn-lt"/>
              <a:ea typeface="+mn-ea"/>
              <a:cs typeface="+mn-cs"/>
            </a:rPr>
            <a:t>財政のスリム化を図る。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157734</xdr:rowOff>
    </xdr:from>
    <xdr:to>
      <xdr:col>7</xdr:col>
      <xdr:colOff>152400</xdr:colOff>
      <xdr:row>64</xdr:row>
      <xdr:rowOff>77978</xdr:rowOff>
    </xdr:to>
    <xdr:cxnSp macro="">
      <xdr:nvCxnSpPr>
        <xdr:cNvPr id="127" name="直線コネクタ 126"/>
        <xdr:cNvCxnSpPr/>
      </xdr:nvCxnSpPr>
      <xdr:spPr>
        <a:xfrm>
          <a:off x="4114800" y="1095908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123952</xdr:rowOff>
    </xdr:from>
    <xdr:to>
      <xdr:col>6</xdr:col>
      <xdr:colOff>0</xdr:colOff>
      <xdr:row>63</xdr:row>
      <xdr:rowOff>157734</xdr:rowOff>
    </xdr:to>
    <xdr:cxnSp macro="">
      <xdr:nvCxnSpPr>
        <xdr:cNvPr id="130" name="直線コネクタ 129"/>
        <xdr:cNvCxnSpPr/>
      </xdr:nvCxnSpPr>
      <xdr:spPr>
        <a:xfrm>
          <a:off x="3225800" y="109253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123952</xdr:rowOff>
    </xdr:to>
    <xdr:cxnSp macro="">
      <xdr:nvCxnSpPr>
        <xdr:cNvPr id="133" name="直線コネクタ 132"/>
        <xdr:cNvCxnSpPr/>
      </xdr:nvCxnSpPr>
      <xdr:spPr>
        <a:xfrm>
          <a:off x="2336800" y="108722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63</xdr:row>
      <xdr:rowOff>157734</xdr:rowOff>
    </xdr:to>
    <xdr:cxnSp macro="">
      <xdr:nvCxnSpPr>
        <xdr:cNvPr id="136" name="直線コネクタ 135"/>
        <xdr:cNvCxnSpPr/>
      </xdr:nvCxnSpPr>
      <xdr:spPr>
        <a:xfrm flipV="1">
          <a:off x="1447800" y="108722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27178</xdr:rowOff>
    </xdr:from>
    <xdr:to>
      <xdr:col>7</xdr:col>
      <xdr:colOff>203200</xdr:colOff>
      <xdr:row>64</xdr:row>
      <xdr:rowOff>128778</xdr:rowOff>
    </xdr:to>
    <xdr:sp macro="" textlink="">
      <xdr:nvSpPr>
        <xdr:cNvPr id="146" name="円/楕円 145"/>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170705</xdr:rowOff>
    </xdr:from>
    <xdr:ext cx="762000" cy="259045"/>
    <xdr:sp macro="" textlink="">
      <xdr:nvSpPr>
        <xdr:cNvPr id="147" name="財政構造の弾力性該当値テキスト"/>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106934</xdr:rowOff>
    </xdr:from>
    <xdr:to>
      <xdr:col>6</xdr:col>
      <xdr:colOff>50800</xdr:colOff>
      <xdr:row>64</xdr:row>
      <xdr:rowOff>37084</xdr:rowOff>
    </xdr:to>
    <xdr:sp macro="" textlink="">
      <xdr:nvSpPr>
        <xdr:cNvPr id="148" name="円/楕円 147"/>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49" name="テキスト ボックス 148"/>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73152</xdr:rowOff>
    </xdr:from>
    <xdr:to>
      <xdr:col>4</xdr:col>
      <xdr:colOff>533400</xdr:colOff>
      <xdr:row>64</xdr:row>
      <xdr:rowOff>3302</xdr:rowOff>
    </xdr:to>
    <xdr:sp macro="" textlink="">
      <xdr:nvSpPr>
        <xdr:cNvPr id="150" name="円/楕円 149"/>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159529</xdr:rowOff>
    </xdr:from>
    <xdr:ext cx="762000" cy="259045"/>
    <xdr:sp macro="" textlink="">
      <xdr:nvSpPr>
        <xdr:cNvPr id="151" name="テキスト ボックス 150"/>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2" name="円/楕円 151"/>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106443</xdr:rowOff>
    </xdr:from>
    <xdr:ext cx="762000" cy="259045"/>
    <xdr:sp macro="" textlink="">
      <xdr:nvSpPr>
        <xdr:cNvPr id="153" name="テキスト ボックス 152"/>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4" name="円/楕円 153"/>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21861</xdr:rowOff>
    </xdr:from>
    <xdr:ext cx="762000" cy="259045"/>
    <xdr:sp macro="" textlink="">
      <xdr:nvSpPr>
        <xdr:cNvPr id="155" name="テキスト ボックス 154"/>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[123,635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年度に策定した橋本市財政健全化計画の実行によ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人件費の削減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定員適正化計画に基づ</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退職者の８割採用及び公設民営の認定こども園化を推進することで職員数の削減を図っていることから、人件費は年々減少している。一方、物件費については民間委託への転換</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委託料が増加してい</a:t>
          </a:r>
          <a:r>
            <a:rPr kumimoji="1" lang="ja-JP" altLang="en-US" sz="1100">
              <a:solidFill>
                <a:schemeClr val="dk1"/>
              </a:solidFill>
              <a:effectLst/>
              <a:latin typeface="+mn-lt"/>
              <a:ea typeface="+mn-ea"/>
              <a:cs typeface="+mn-cs"/>
            </a:rPr>
            <a:t>るものの</a:t>
          </a:r>
          <a:r>
            <a:rPr kumimoji="1" lang="ja-JP" altLang="ja-JP" sz="1100">
              <a:solidFill>
                <a:schemeClr val="dk1"/>
              </a:solidFill>
              <a:effectLst/>
              <a:latin typeface="+mn-lt"/>
              <a:ea typeface="+mn-ea"/>
              <a:cs typeface="+mn-cs"/>
            </a:rPr>
            <a:t>、橋本市財政健全化計画</a:t>
          </a:r>
          <a:r>
            <a:rPr kumimoji="1" lang="ja-JP" altLang="en-US" sz="1100">
              <a:solidFill>
                <a:schemeClr val="dk1"/>
              </a:solidFill>
              <a:effectLst/>
              <a:latin typeface="+mn-lt"/>
              <a:ea typeface="+mn-ea"/>
              <a:cs typeface="+mn-cs"/>
            </a:rPr>
            <a:t>に基づく物件費の削減により、人口１人当たりの人件費・物件費等決算額は、大きく減少した。しかしながら、</a:t>
          </a:r>
          <a:r>
            <a:rPr kumimoji="1" lang="ja-JP" altLang="ja-JP" sz="1100">
              <a:solidFill>
                <a:schemeClr val="dk1"/>
              </a:solidFill>
              <a:effectLst/>
              <a:latin typeface="+mn-lt"/>
              <a:ea typeface="+mn-ea"/>
              <a:cs typeface="+mn-cs"/>
            </a:rPr>
            <a:t>これらの経費は類似団体と比較しても、依然として高額であることから、今後も定員適正化の継続するとともに、橋本市財政健全化計画により物件費等ランニングコストの縮減や継続事業の見直しを図り経常経費の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80479</xdr:rowOff>
    </xdr:from>
    <xdr:to>
      <xdr:col>7</xdr:col>
      <xdr:colOff>152400</xdr:colOff>
      <xdr:row>86</xdr:row>
      <xdr:rowOff>27749</xdr:rowOff>
    </xdr:to>
    <xdr:cxnSp macro="">
      <xdr:nvCxnSpPr>
        <xdr:cNvPr id="190" name="直線コネクタ 189"/>
        <xdr:cNvCxnSpPr/>
      </xdr:nvCxnSpPr>
      <xdr:spPr>
        <a:xfrm flipV="1">
          <a:off x="4114800" y="14653729"/>
          <a:ext cx="8382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17480</xdr:rowOff>
    </xdr:from>
    <xdr:to>
      <xdr:col>6</xdr:col>
      <xdr:colOff>0</xdr:colOff>
      <xdr:row>86</xdr:row>
      <xdr:rowOff>27749</xdr:rowOff>
    </xdr:to>
    <xdr:cxnSp macro="">
      <xdr:nvCxnSpPr>
        <xdr:cNvPr id="193" name="直線コネクタ 192"/>
        <xdr:cNvCxnSpPr/>
      </xdr:nvCxnSpPr>
      <xdr:spPr>
        <a:xfrm>
          <a:off x="3225800" y="14762180"/>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97490</xdr:rowOff>
    </xdr:from>
    <xdr:to>
      <xdr:col>4</xdr:col>
      <xdr:colOff>482600</xdr:colOff>
      <xdr:row>86</xdr:row>
      <xdr:rowOff>17480</xdr:rowOff>
    </xdr:to>
    <xdr:cxnSp macro="">
      <xdr:nvCxnSpPr>
        <xdr:cNvPr id="196" name="直線コネクタ 195"/>
        <xdr:cNvCxnSpPr/>
      </xdr:nvCxnSpPr>
      <xdr:spPr>
        <a:xfrm>
          <a:off x="2336800" y="14670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97490</xdr:rowOff>
    </xdr:from>
    <xdr:to>
      <xdr:col>3</xdr:col>
      <xdr:colOff>279400</xdr:colOff>
      <xdr:row>85</xdr:row>
      <xdr:rowOff>99595</xdr:rowOff>
    </xdr:to>
    <xdr:cxnSp macro="">
      <xdr:nvCxnSpPr>
        <xdr:cNvPr id="199" name="直線コネクタ 198"/>
        <xdr:cNvCxnSpPr/>
      </xdr:nvCxnSpPr>
      <xdr:spPr>
        <a:xfrm flipV="1">
          <a:off x="1447800" y="14670740"/>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97111</xdr:rowOff>
    </xdr:from>
    <xdr:ext cx="762000" cy="259045"/>
    <xdr:sp macro="" textlink="">
      <xdr:nvSpPr>
        <xdr:cNvPr id="201" name="テキスト ボックス 200"/>
        <xdr:cNvSpPr txBox="1"/>
      </xdr:nvSpPr>
      <xdr:spPr>
        <a:xfrm>
          <a:off x="1955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29679</xdr:rowOff>
    </xdr:from>
    <xdr:to>
      <xdr:col>7</xdr:col>
      <xdr:colOff>203200</xdr:colOff>
      <xdr:row>85</xdr:row>
      <xdr:rowOff>131279</xdr:rowOff>
    </xdr:to>
    <xdr:sp macro="" textlink="">
      <xdr:nvSpPr>
        <xdr:cNvPr id="209" name="円/楕円 208"/>
        <xdr:cNvSpPr/>
      </xdr:nvSpPr>
      <xdr:spPr>
        <a:xfrm>
          <a:off x="4902200" y="146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1756</xdr:rowOff>
    </xdr:from>
    <xdr:ext cx="762000" cy="259045"/>
    <xdr:sp macro="" textlink="">
      <xdr:nvSpPr>
        <xdr:cNvPr id="210" name="人件費・物件費等の状況該当値テキスト"/>
        <xdr:cNvSpPr txBox="1"/>
      </xdr:nvSpPr>
      <xdr:spPr>
        <a:xfrm>
          <a:off x="5041900" y="145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123,635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148399</xdr:rowOff>
    </xdr:from>
    <xdr:to>
      <xdr:col>6</xdr:col>
      <xdr:colOff>50800</xdr:colOff>
      <xdr:row>86</xdr:row>
      <xdr:rowOff>78549</xdr:rowOff>
    </xdr:to>
    <xdr:sp macro="" textlink="">
      <xdr:nvSpPr>
        <xdr:cNvPr id="211" name="円/楕円 210"/>
        <xdr:cNvSpPr/>
      </xdr:nvSpPr>
      <xdr:spPr>
        <a:xfrm>
          <a:off x="4064000" y="147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63326</xdr:rowOff>
    </xdr:from>
    <xdr:ext cx="736600" cy="259045"/>
    <xdr:sp macro="" textlink="">
      <xdr:nvSpPr>
        <xdr:cNvPr id="212" name="テキスト ボックス 211"/>
        <xdr:cNvSpPr txBox="1"/>
      </xdr:nvSpPr>
      <xdr:spPr>
        <a:xfrm>
          <a:off x="3733800" y="1480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132,491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138130</xdr:rowOff>
    </xdr:from>
    <xdr:to>
      <xdr:col>4</xdr:col>
      <xdr:colOff>533400</xdr:colOff>
      <xdr:row>86</xdr:row>
      <xdr:rowOff>68280</xdr:rowOff>
    </xdr:to>
    <xdr:sp macro="" textlink="">
      <xdr:nvSpPr>
        <xdr:cNvPr id="213" name="円/楕円 212"/>
        <xdr:cNvSpPr/>
      </xdr:nvSpPr>
      <xdr:spPr>
        <a:xfrm>
          <a:off x="3175000" y="147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53057</xdr:rowOff>
    </xdr:from>
    <xdr:ext cx="762000" cy="259045"/>
    <xdr:sp macro="" textlink="">
      <xdr:nvSpPr>
        <xdr:cNvPr id="214" name="テキスト ボックス 213"/>
        <xdr:cNvSpPr txBox="1"/>
      </xdr:nvSpPr>
      <xdr:spPr>
        <a:xfrm>
          <a:off x="2844800" y="147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131,725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46690</xdr:rowOff>
    </xdr:from>
    <xdr:to>
      <xdr:col>3</xdr:col>
      <xdr:colOff>330200</xdr:colOff>
      <xdr:row>85</xdr:row>
      <xdr:rowOff>148290</xdr:rowOff>
    </xdr:to>
    <xdr:sp macro="" textlink="">
      <xdr:nvSpPr>
        <xdr:cNvPr id="215" name="円/楕円 214"/>
        <xdr:cNvSpPr/>
      </xdr:nvSpPr>
      <xdr:spPr>
        <a:xfrm>
          <a:off x="2286000" y="146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133067</xdr:rowOff>
    </xdr:from>
    <xdr:ext cx="762000" cy="259045"/>
    <xdr:sp macro="" textlink="">
      <xdr:nvSpPr>
        <xdr:cNvPr id="216" name="テキスト ボックス 215"/>
        <xdr:cNvSpPr txBox="1"/>
      </xdr:nvSpPr>
      <xdr:spPr>
        <a:xfrm>
          <a:off x="1955800" y="147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124,904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48795</xdr:rowOff>
    </xdr:from>
    <xdr:to>
      <xdr:col>2</xdr:col>
      <xdr:colOff>127000</xdr:colOff>
      <xdr:row>85</xdr:row>
      <xdr:rowOff>150395</xdr:rowOff>
    </xdr:to>
    <xdr:sp macro="" textlink="">
      <xdr:nvSpPr>
        <xdr:cNvPr id="217" name="円/楕円 216"/>
        <xdr:cNvSpPr/>
      </xdr:nvSpPr>
      <xdr:spPr>
        <a:xfrm>
          <a:off x="1397000" y="146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135172</xdr:rowOff>
    </xdr:from>
    <xdr:ext cx="762000" cy="259045"/>
    <xdr:sp macro="" textlink="">
      <xdr:nvSpPr>
        <xdr:cNvPr id="218" name="テキスト ボックス 217"/>
        <xdr:cNvSpPr txBox="1"/>
      </xdr:nvSpPr>
      <xdr:spPr>
        <a:xfrm>
          <a:off x="1066800" y="1470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本市のラスパイレス指数は昨年より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ポイントの減少となり、全国市平均より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ポイント下回った。</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ポイントの減少については、人事院勧告に伴う給料表の改正を平成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年度中に行わなかったことで、</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ポイント減少し、給料の減額を行うことでラスパイレス指数を引き下げている高齢層職員の退職と給料の減額を行っていない若年層職員の採用により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ポイント増加したことが要因となっている。全国市平均より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ポイント下回っているのは、財政健全化の一環として平成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年度より本市独自の給与減額（高齢層職員が多い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級において給料減額）を行なっていることが大きな要因となっており、今後も民間の給与水準を基に出されている人事院勧告や、和歌山県、県内他市及び近隣市町の給与制度の動向を注視し、適正な給料水準を保つように努めるが、給与減額を引続き行なっていくため、当分の間、全国市平均を下回る指数となることが見込ま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82</xdr:row>
      <xdr:rowOff>86482</xdr:rowOff>
    </xdr:to>
    <xdr:cxnSp macro="">
      <xdr:nvCxnSpPr>
        <xdr:cNvPr id="254" name="直線コネクタ 253"/>
        <xdr:cNvCxnSpPr/>
      </xdr:nvCxnSpPr>
      <xdr:spPr>
        <a:xfrm flipV="1">
          <a:off x="16179800" y="141338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84</xdr:row>
      <xdr:rowOff>7862</xdr:rowOff>
    </xdr:to>
    <xdr:cxnSp macro="">
      <xdr:nvCxnSpPr>
        <xdr:cNvPr id="257" name="直線コネクタ 256"/>
        <xdr:cNvCxnSpPr/>
      </xdr:nvCxnSpPr>
      <xdr:spPr>
        <a:xfrm flipV="1">
          <a:off x="15290800" y="14145382"/>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84</xdr:row>
      <xdr:rowOff>7862</xdr:rowOff>
    </xdr:to>
    <xdr:cxnSp macro="">
      <xdr:nvCxnSpPr>
        <xdr:cNvPr id="260" name="直線コネクタ 259"/>
        <xdr:cNvCxnSpPr/>
      </xdr:nvCxnSpPr>
      <xdr:spPr>
        <a:xfrm>
          <a:off x="14401800" y="14409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138793</xdr:rowOff>
    </xdr:to>
    <xdr:cxnSp macro="">
      <xdr:nvCxnSpPr>
        <xdr:cNvPr id="263" name="直線コネクタ 262"/>
        <xdr:cNvCxnSpPr/>
      </xdr:nvCxnSpPr>
      <xdr:spPr>
        <a:xfrm flipV="1">
          <a:off x="13512800" y="14409662"/>
          <a:ext cx="889000" cy="98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3" name="円/楕円 272"/>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4"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35682</xdr:rowOff>
    </xdr:from>
    <xdr:to>
      <xdr:col>23</xdr:col>
      <xdr:colOff>457200</xdr:colOff>
      <xdr:row>82</xdr:row>
      <xdr:rowOff>137282</xdr:rowOff>
    </xdr:to>
    <xdr:sp macro="" textlink="">
      <xdr:nvSpPr>
        <xdr:cNvPr id="275" name="円/楕円 274"/>
        <xdr:cNvSpPr/>
      </xdr:nvSpPr>
      <xdr:spPr>
        <a:xfrm>
          <a:off x="16129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76" name="テキスト ボックス 275"/>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77" name="円/楕円 276"/>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78" name="テキスト ボックス 277"/>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79" name="円/楕円 278"/>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80" name="テキスト ボックス 279"/>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1" name="円/楕円 280"/>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82" name="テキスト ボックス 281"/>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平成２３年度に策定した橋本市定員適正化計画では、退職者の８割以内採用を基準とした採用抑制を図ったほか、事業に応じた職員の補充、退職勧奨、普通退職を加味しながら年度毎の平準化を図り、組織機構・事務事業・職員配置の見直し、民間委託の推進などにより定員の適正化を推進し、平成２８年４月１日現在で普通会計における職員数は５０５人となり、計画策定時の平成２３年度（５５７人）と比較すると５２人削減となっている。</a:t>
          </a:r>
          <a:endParaRPr lang="ja-JP" altLang="ja-JP" sz="1400">
            <a:effectLst/>
          </a:endParaRPr>
        </a:p>
        <a:p>
          <a:r>
            <a:rPr kumimoji="1" lang="ja-JP" altLang="ja-JP" sz="1100">
              <a:solidFill>
                <a:schemeClr val="dk1"/>
              </a:solidFill>
              <a:effectLst/>
              <a:latin typeface="+mn-lt"/>
              <a:ea typeface="+mn-ea"/>
              <a:cs typeface="+mn-cs"/>
            </a:rPr>
            <a:t>　今後も住民サービスを低下させることなく、更なる事務の効率化の推進を図り、より適切な定員管理に努める。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104775</xdr:rowOff>
    </xdr:from>
    <xdr:to>
      <xdr:col>24</xdr:col>
      <xdr:colOff>558800</xdr:colOff>
      <xdr:row>62</xdr:row>
      <xdr:rowOff>116840</xdr:rowOff>
    </xdr:to>
    <xdr:cxnSp macro="">
      <xdr:nvCxnSpPr>
        <xdr:cNvPr id="317" name="直線コネクタ 316"/>
        <xdr:cNvCxnSpPr/>
      </xdr:nvCxnSpPr>
      <xdr:spPr>
        <a:xfrm flipV="1">
          <a:off x="16179800" y="1073467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108796</xdr:rowOff>
    </xdr:from>
    <xdr:to>
      <xdr:col>23</xdr:col>
      <xdr:colOff>406400</xdr:colOff>
      <xdr:row>62</xdr:row>
      <xdr:rowOff>116840</xdr:rowOff>
    </xdr:to>
    <xdr:cxnSp macro="">
      <xdr:nvCxnSpPr>
        <xdr:cNvPr id="320" name="直線コネクタ 319"/>
        <xdr:cNvCxnSpPr/>
      </xdr:nvCxnSpPr>
      <xdr:spPr>
        <a:xfrm>
          <a:off x="15290800" y="1073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108796</xdr:rowOff>
    </xdr:from>
    <xdr:to>
      <xdr:col>22</xdr:col>
      <xdr:colOff>203200</xdr:colOff>
      <xdr:row>62</xdr:row>
      <xdr:rowOff>134938</xdr:rowOff>
    </xdr:to>
    <xdr:cxnSp macro="">
      <xdr:nvCxnSpPr>
        <xdr:cNvPr id="323" name="直線コネクタ 322"/>
        <xdr:cNvCxnSpPr/>
      </xdr:nvCxnSpPr>
      <xdr:spPr>
        <a:xfrm flipV="1">
          <a:off x="14401800" y="10738696"/>
          <a:ext cx="8890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5" name="テキスト ボックス 324"/>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134938</xdr:rowOff>
    </xdr:from>
    <xdr:to>
      <xdr:col>21</xdr:col>
      <xdr:colOff>0</xdr:colOff>
      <xdr:row>63</xdr:row>
      <xdr:rowOff>7726</xdr:rowOff>
    </xdr:to>
    <xdr:cxnSp macro="">
      <xdr:nvCxnSpPr>
        <xdr:cNvPr id="326" name="直線コネクタ 325"/>
        <xdr:cNvCxnSpPr/>
      </xdr:nvCxnSpPr>
      <xdr:spPr>
        <a:xfrm flipV="1">
          <a:off x="13512800" y="1076483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8" name="テキスト ボックス 327"/>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0" name="テキスト ボックス 329"/>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53975</xdr:rowOff>
    </xdr:from>
    <xdr:to>
      <xdr:col>24</xdr:col>
      <xdr:colOff>609600</xdr:colOff>
      <xdr:row>62</xdr:row>
      <xdr:rowOff>155575</xdr:rowOff>
    </xdr:to>
    <xdr:sp macro="" textlink="">
      <xdr:nvSpPr>
        <xdr:cNvPr id="336" name="円/楕円 335"/>
        <xdr:cNvSpPr/>
      </xdr:nvSpPr>
      <xdr:spPr>
        <a:xfrm>
          <a:off x="16967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26052</xdr:rowOff>
    </xdr:from>
    <xdr:ext cx="762000" cy="259045"/>
    <xdr:sp macro="" textlink="">
      <xdr:nvSpPr>
        <xdr:cNvPr id="337" name="定員管理の状況該当値テキスト"/>
        <xdr:cNvSpPr txBox="1"/>
      </xdr:nvSpPr>
      <xdr:spPr>
        <a:xfrm>
          <a:off x="17106900" y="1065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66040</xdr:rowOff>
    </xdr:from>
    <xdr:to>
      <xdr:col>23</xdr:col>
      <xdr:colOff>457200</xdr:colOff>
      <xdr:row>62</xdr:row>
      <xdr:rowOff>167640</xdr:rowOff>
    </xdr:to>
    <xdr:sp macro="" textlink="">
      <xdr:nvSpPr>
        <xdr:cNvPr id="338" name="円/楕円 337"/>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152417</xdr:rowOff>
    </xdr:from>
    <xdr:ext cx="736600" cy="259045"/>
    <xdr:sp macro="" textlink="">
      <xdr:nvSpPr>
        <xdr:cNvPr id="339" name="テキスト ボックス 338"/>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57996</xdr:rowOff>
    </xdr:from>
    <xdr:to>
      <xdr:col>22</xdr:col>
      <xdr:colOff>254000</xdr:colOff>
      <xdr:row>62</xdr:row>
      <xdr:rowOff>159596</xdr:rowOff>
    </xdr:to>
    <xdr:sp macro="" textlink="">
      <xdr:nvSpPr>
        <xdr:cNvPr id="340" name="円/楕円 339"/>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144373</xdr:rowOff>
    </xdr:from>
    <xdr:ext cx="762000" cy="259045"/>
    <xdr:sp macro="" textlink="">
      <xdr:nvSpPr>
        <xdr:cNvPr id="341" name="テキスト ボックス 340"/>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84138</xdr:rowOff>
    </xdr:from>
    <xdr:to>
      <xdr:col>21</xdr:col>
      <xdr:colOff>50800</xdr:colOff>
      <xdr:row>63</xdr:row>
      <xdr:rowOff>14288</xdr:rowOff>
    </xdr:to>
    <xdr:sp macro="" textlink="">
      <xdr:nvSpPr>
        <xdr:cNvPr id="342" name="円/楕円 341"/>
        <xdr:cNvSpPr/>
      </xdr:nvSpPr>
      <xdr:spPr>
        <a:xfrm>
          <a:off x="14351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170515</xdr:rowOff>
    </xdr:from>
    <xdr:ext cx="762000" cy="259045"/>
    <xdr:sp macro="" textlink="">
      <xdr:nvSpPr>
        <xdr:cNvPr id="343" name="テキスト ボックス 342"/>
        <xdr:cNvSpPr txBox="1"/>
      </xdr:nvSpPr>
      <xdr:spPr>
        <a:xfrm>
          <a:off x="14020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128376</xdr:rowOff>
    </xdr:from>
    <xdr:to>
      <xdr:col>19</xdr:col>
      <xdr:colOff>533400</xdr:colOff>
      <xdr:row>63</xdr:row>
      <xdr:rowOff>58526</xdr:rowOff>
    </xdr:to>
    <xdr:sp macro="" textlink="">
      <xdr:nvSpPr>
        <xdr:cNvPr id="344" name="円/楕円 343"/>
        <xdr:cNvSpPr/>
      </xdr:nvSpPr>
      <xdr:spPr>
        <a:xfrm>
          <a:off x="13462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43303</xdr:rowOff>
    </xdr:from>
    <xdr:ext cx="762000" cy="259045"/>
    <xdr:sp macro="" textlink="">
      <xdr:nvSpPr>
        <xdr:cNvPr id="345" name="テキスト ボックス 344"/>
        <xdr:cNvSpPr txBox="1"/>
      </xdr:nvSpPr>
      <xdr:spPr>
        <a:xfrm>
          <a:off x="13131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本市の実質公債比率は平成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年度からの</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か年でみると</a:t>
          </a:r>
          <a:r>
            <a:rPr kumimoji="1" lang="ja-JP" altLang="en-US" sz="1100" b="0" i="0" baseline="0">
              <a:solidFill>
                <a:schemeClr val="dk1"/>
              </a:solidFill>
              <a:effectLst/>
              <a:latin typeface="+mn-lt"/>
              <a:ea typeface="+mn-ea"/>
              <a:cs typeface="+mn-cs"/>
            </a:rPr>
            <a:t>横ばいの状況である</a:t>
          </a:r>
          <a:r>
            <a:rPr kumimoji="1" lang="ja-JP" altLang="ja-JP" sz="1100" b="0" i="0" baseline="0">
              <a:solidFill>
                <a:schemeClr val="dk1"/>
              </a:solidFill>
              <a:effectLst/>
              <a:latin typeface="+mn-lt"/>
              <a:ea typeface="+mn-ea"/>
              <a:cs typeface="+mn-cs"/>
            </a:rPr>
            <a:t>。この要因として、病院事業債等の大きな償還がピークを過ぎて減少していることや普通交付税</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があるものの、</a:t>
          </a:r>
          <a:r>
            <a:rPr kumimoji="1" lang="ja-JP" altLang="ja-JP" sz="1100" b="0" i="0" baseline="0">
              <a:solidFill>
                <a:schemeClr val="dk1"/>
              </a:solidFill>
              <a:effectLst/>
              <a:latin typeface="+mn-lt"/>
              <a:ea typeface="+mn-ea"/>
              <a:cs typeface="+mn-cs"/>
            </a:rPr>
            <a:t>合併による新市まちづくり計画により実施した大型公共事業で借入れた市債の元金償還が本格化してピークとなる平成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年度まで公債費が増加していくことから、当面は当該比率も良化が見込めない状況にある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類似団体と比較すると依然として高い数値となって</a:t>
          </a:r>
          <a:r>
            <a:rPr kumimoji="1" lang="ja-JP" altLang="en-US" sz="1100" b="0" i="0" baseline="0">
              <a:solidFill>
                <a:schemeClr val="dk1"/>
              </a:solidFill>
              <a:effectLst/>
              <a:latin typeface="+mn-lt"/>
              <a:ea typeface="+mn-ea"/>
              <a:cs typeface="+mn-cs"/>
            </a:rPr>
            <a:t>いるが、</a:t>
          </a:r>
          <a:r>
            <a:rPr kumimoji="1" lang="ja-JP" altLang="ja-JP" sz="1100" b="0" i="0" baseline="0">
              <a:solidFill>
                <a:schemeClr val="dk1"/>
              </a:solidFill>
              <a:effectLst/>
              <a:latin typeface="+mn-lt"/>
              <a:ea typeface="+mn-ea"/>
              <a:cs typeface="+mn-cs"/>
            </a:rPr>
            <a:t>新市まちづくり計画による大型公共事業は概ね完了していることもあり、公債費のピークが過ぎる平成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年度以降は良化していく見込みである。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58103</xdr:rowOff>
    </xdr:from>
    <xdr:to>
      <xdr:col>24</xdr:col>
      <xdr:colOff>558800</xdr:colOff>
      <xdr:row>41</xdr:row>
      <xdr:rowOff>88265</xdr:rowOff>
    </xdr:to>
    <xdr:cxnSp macro="">
      <xdr:nvCxnSpPr>
        <xdr:cNvPr id="375" name="直線コネクタ 374"/>
        <xdr:cNvCxnSpPr/>
      </xdr:nvCxnSpPr>
      <xdr:spPr>
        <a:xfrm>
          <a:off x="16179800" y="708755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46038</xdr:rowOff>
    </xdr:from>
    <xdr:to>
      <xdr:col>23</xdr:col>
      <xdr:colOff>406400</xdr:colOff>
      <xdr:row>41</xdr:row>
      <xdr:rowOff>58103</xdr:rowOff>
    </xdr:to>
    <xdr:cxnSp macro="">
      <xdr:nvCxnSpPr>
        <xdr:cNvPr id="378" name="直線コネクタ 377"/>
        <xdr:cNvCxnSpPr/>
      </xdr:nvCxnSpPr>
      <xdr:spPr>
        <a:xfrm>
          <a:off x="15290800" y="70754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41</xdr:row>
      <xdr:rowOff>64135</xdr:rowOff>
    </xdr:to>
    <xdr:cxnSp macro="">
      <xdr:nvCxnSpPr>
        <xdr:cNvPr id="381" name="直線コネクタ 380"/>
        <xdr:cNvCxnSpPr/>
      </xdr:nvCxnSpPr>
      <xdr:spPr>
        <a:xfrm flipV="1">
          <a:off x="14401800" y="70754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64135</xdr:rowOff>
    </xdr:from>
    <xdr:to>
      <xdr:col>21</xdr:col>
      <xdr:colOff>0</xdr:colOff>
      <xdr:row>41</xdr:row>
      <xdr:rowOff>82232</xdr:rowOff>
    </xdr:to>
    <xdr:cxnSp macro="">
      <xdr:nvCxnSpPr>
        <xdr:cNvPr id="384" name="直線コネクタ 383"/>
        <xdr:cNvCxnSpPr/>
      </xdr:nvCxnSpPr>
      <xdr:spPr>
        <a:xfrm flipV="1">
          <a:off x="13512800" y="70935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37465</xdr:rowOff>
    </xdr:from>
    <xdr:to>
      <xdr:col>24</xdr:col>
      <xdr:colOff>609600</xdr:colOff>
      <xdr:row>41</xdr:row>
      <xdr:rowOff>139065</xdr:rowOff>
    </xdr:to>
    <xdr:sp macro="" textlink="">
      <xdr:nvSpPr>
        <xdr:cNvPr id="394" name="円/楕円 393"/>
        <xdr:cNvSpPr/>
      </xdr:nvSpPr>
      <xdr:spPr>
        <a:xfrm>
          <a:off x="169672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9542</xdr:rowOff>
    </xdr:from>
    <xdr:ext cx="762000" cy="259045"/>
    <xdr:sp macro="" textlink="">
      <xdr:nvSpPr>
        <xdr:cNvPr id="395" name="公債費負担の状況該当値テキスト"/>
        <xdr:cNvSpPr txBox="1"/>
      </xdr:nvSpPr>
      <xdr:spPr>
        <a:xfrm>
          <a:off x="17106900" y="703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7303</xdr:rowOff>
    </xdr:from>
    <xdr:to>
      <xdr:col>23</xdr:col>
      <xdr:colOff>457200</xdr:colOff>
      <xdr:row>41</xdr:row>
      <xdr:rowOff>108903</xdr:rowOff>
    </xdr:to>
    <xdr:sp macro="" textlink="">
      <xdr:nvSpPr>
        <xdr:cNvPr id="396" name="円/楕円 395"/>
        <xdr:cNvSpPr/>
      </xdr:nvSpPr>
      <xdr:spPr>
        <a:xfrm>
          <a:off x="16129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97" name="テキスト ボックス 396"/>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398" name="円/楕円 397"/>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81615</xdr:rowOff>
    </xdr:from>
    <xdr:ext cx="762000" cy="259045"/>
    <xdr:sp macro="" textlink="">
      <xdr:nvSpPr>
        <xdr:cNvPr id="399" name="テキスト ボックス 398"/>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13335</xdr:rowOff>
    </xdr:from>
    <xdr:to>
      <xdr:col>21</xdr:col>
      <xdr:colOff>50800</xdr:colOff>
      <xdr:row>41</xdr:row>
      <xdr:rowOff>114935</xdr:rowOff>
    </xdr:to>
    <xdr:sp macro="" textlink="">
      <xdr:nvSpPr>
        <xdr:cNvPr id="400" name="円/楕円 399"/>
        <xdr:cNvSpPr/>
      </xdr:nvSpPr>
      <xdr:spPr>
        <a:xfrm>
          <a:off x="14351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99712</xdr:rowOff>
    </xdr:from>
    <xdr:ext cx="762000" cy="259045"/>
    <xdr:sp macro="" textlink="">
      <xdr:nvSpPr>
        <xdr:cNvPr id="401" name="テキスト ボックス 400"/>
        <xdr:cNvSpPr txBox="1"/>
      </xdr:nvSpPr>
      <xdr:spPr>
        <a:xfrm>
          <a:off x="14020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31432</xdr:rowOff>
    </xdr:from>
    <xdr:to>
      <xdr:col>19</xdr:col>
      <xdr:colOff>533400</xdr:colOff>
      <xdr:row>41</xdr:row>
      <xdr:rowOff>133032</xdr:rowOff>
    </xdr:to>
    <xdr:sp macro="" textlink="">
      <xdr:nvSpPr>
        <xdr:cNvPr id="402" name="円/楕円 401"/>
        <xdr:cNvSpPr/>
      </xdr:nvSpPr>
      <xdr:spPr>
        <a:xfrm>
          <a:off x="13462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117809</xdr:rowOff>
    </xdr:from>
    <xdr:ext cx="762000" cy="259045"/>
    <xdr:sp macro="" textlink="">
      <xdr:nvSpPr>
        <xdr:cNvPr id="403" name="テキスト ボックス 402"/>
        <xdr:cNvSpPr txBox="1"/>
      </xdr:nvSpPr>
      <xdr:spPr>
        <a:xfrm>
          <a:off x="13131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本市の将来負担比率は、平成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年度から減少傾向にある。この要因としては、平成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年度に土地開発公社の負債を精算し解散したこと</a:t>
          </a:r>
          <a:r>
            <a:rPr kumimoji="1" lang="ja-JP" altLang="en-US" sz="1100">
              <a:solidFill>
                <a:schemeClr val="dk1"/>
              </a:solidFill>
              <a:effectLst/>
              <a:latin typeface="+mn-lt"/>
              <a:ea typeface="+mn-ea"/>
              <a:cs typeface="+mn-cs"/>
            </a:rPr>
            <a:t>や平成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年度まで</a:t>
          </a:r>
          <a:r>
            <a:rPr kumimoji="1" lang="ja-JP" altLang="ja-JP" sz="1100">
              <a:solidFill>
                <a:schemeClr val="dk1"/>
              </a:solidFill>
              <a:effectLst/>
              <a:latin typeface="+mn-lt"/>
              <a:ea typeface="+mn-ea"/>
              <a:cs typeface="+mn-cs"/>
            </a:rPr>
            <a:t>大型公共事業が集中したこともあり地方債残高が</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ものの、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年度をピークに減少してきており、</a:t>
          </a:r>
          <a:r>
            <a:rPr kumimoji="1" lang="ja-JP" altLang="ja-JP" sz="1100">
              <a:solidFill>
                <a:schemeClr val="dk1"/>
              </a:solidFill>
              <a:effectLst/>
              <a:latin typeface="+mn-lt"/>
              <a:ea typeface="+mn-ea"/>
              <a:cs typeface="+mn-cs"/>
            </a:rPr>
            <a:t>下水道事業及び病院事業にかかる地方債の償還</a:t>
          </a:r>
          <a:r>
            <a:rPr kumimoji="1" lang="ja-JP" altLang="en-US" sz="1100">
              <a:solidFill>
                <a:schemeClr val="dk1"/>
              </a:solidFill>
              <a:effectLst/>
              <a:latin typeface="+mn-lt"/>
              <a:ea typeface="+mn-ea"/>
              <a:cs typeface="+mn-cs"/>
            </a:rPr>
            <a:t>も進んだことで</a:t>
          </a:r>
          <a:r>
            <a:rPr kumimoji="1" lang="ja-JP" altLang="ja-JP" sz="1100">
              <a:solidFill>
                <a:schemeClr val="dk1"/>
              </a:solidFill>
              <a:effectLst/>
              <a:latin typeface="+mn-lt"/>
              <a:ea typeface="+mn-ea"/>
              <a:cs typeface="+mn-cs"/>
            </a:rPr>
            <a:t>、借入残高が減少していることとなど</a:t>
          </a:r>
          <a:r>
            <a:rPr kumimoji="1" lang="ja-JP" altLang="en-US" sz="1100">
              <a:solidFill>
                <a:schemeClr val="dk1"/>
              </a:solidFill>
              <a:effectLst/>
              <a:latin typeface="+mn-lt"/>
              <a:ea typeface="+mn-ea"/>
              <a:cs typeface="+mn-cs"/>
            </a:rPr>
            <a:t>により減少が進んでいる</a:t>
          </a:r>
          <a:r>
            <a:rPr kumimoji="1" lang="ja-JP" altLang="ja-JP" sz="1100">
              <a:solidFill>
                <a:schemeClr val="dk1"/>
              </a:solidFill>
              <a:effectLst/>
              <a:latin typeface="+mn-lt"/>
              <a:ea typeface="+mn-ea"/>
              <a:cs typeface="+mn-cs"/>
            </a:rPr>
            <a:t>。しかしながら、依然として類似団体及び県下自治体と比較しても最低レベルである。今後の見通しとしては、</a:t>
          </a:r>
          <a:r>
            <a:rPr lang="ja-JP" altLang="ja-JP" sz="1100" b="0" i="0" baseline="0">
              <a:solidFill>
                <a:schemeClr val="dk1"/>
              </a:solidFill>
              <a:effectLst/>
              <a:latin typeface="+mn-lt"/>
              <a:ea typeface="+mn-ea"/>
              <a:cs typeface="+mn-cs"/>
            </a:rPr>
            <a:t>新市まちづくり計画に伴う大型公共事業が概ね完了し</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地方債残高が減少していく見込みであり、さらに良化していく見込みである。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41317</xdr:rowOff>
    </xdr:from>
    <xdr:to>
      <xdr:col>24</xdr:col>
      <xdr:colOff>558800</xdr:colOff>
      <xdr:row>19</xdr:row>
      <xdr:rowOff>141055</xdr:rowOff>
    </xdr:to>
    <xdr:cxnSp macro="">
      <xdr:nvCxnSpPr>
        <xdr:cNvPr id="437" name="直線コネクタ 436"/>
        <xdr:cNvCxnSpPr/>
      </xdr:nvCxnSpPr>
      <xdr:spPr>
        <a:xfrm flipV="1">
          <a:off x="16179800" y="3298867"/>
          <a:ext cx="8382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141055</xdr:rowOff>
    </xdr:from>
    <xdr:to>
      <xdr:col>23</xdr:col>
      <xdr:colOff>406400</xdr:colOff>
      <xdr:row>20</xdr:row>
      <xdr:rowOff>107146</xdr:rowOff>
    </xdr:to>
    <xdr:cxnSp macro="">
      <xdr:nvCxnSpPr>
        <xdr:cNvPr id="440" name="直線コネクタ 439"/>
        <xdr:cNvCxnSpPr/>
      </xdr:nvCxnSpPr>
      <xdr:spPr>
        <a:xfrm flipV="1">
          <a:off x="15290800" y="3398605"/>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107146</xdr:rowOff>
    </xdr:from>
    <xdr:to>
      <xdr:col>22</xdr:col>
      <xdr:colOff>203200</xdr:colOff>
      <xdr:row>20</xdr:row>
      <xdr:rowOff>108754</xdr:rowOff>
    </xdr:to>
    <xdr:cxnSp macro="">
      <xdr:nvCxnSpPr>
        <xdr:cNvPr id="443" name="直線コネクタ 442"/>
        <xdr:cNvCxnSpPr/>
      </xdr:nvCxnSpPr>
      <xdr:spPr>
        <a:xfrm flipV="1">
          <a:off x="14401800" y="3536146"/>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108754</xdr:rowOff>
    </xdr:from>
    <xdr:to>
      <xdr:col>21</xdr:col>
      <xdr:colOff>0</xdr:colOff>
      <xdr:row>21</xdr:row>
      <xdr:rowOff>29803</xdr:rowOff>
    </xdr:to>
    <xdr:cxnSp macro="">
      <xdr:nvCxnSpPr>
        <xdr:cNvPr id="446" name="直線コネクタ 445"/>
        <xdr:cNvCxnSpPr/>
      </xdr:nvCxnSpPr>
      <xdr:spPr>
        <a:xfrm flipV="1">
          <a:off x="13512800" y="3537754"/>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161967</xdr:rowOff>
    </xdr:from>
    <xdr:to>
      <xdr:col>24</xdr:col>
      <xdr:colOff>609600</xdr:colOff>
      <xdr:row>19</xdr:row>
      <xdr:rowOff>92117</xdr:rowOff>
    </xdr:to>
    <xdr:sp macro="" textlink="">
      <xdr:nvSpPr>
        <xdr:cNvPr id="456" name="円/楕円 455"/>
        <xdr:cNvSpPr/>
      </xdr:nvSpPr>
      <xdr:spPr>
        <a:xfrm>
          <a:off x="16967200" y="32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134044</xdr:rowOff>
    </xdr:from>
    <xdr:ext cx="762000" cy="259045"/>
    <xdr:sp macro="" textlink="">
      <xdr:nvSpPr>
        <xdr:cNvPr id="457" name="将来負担の状況該当値テキスト"/>
        <xdr:cNvSpPr txBox="1"/>
      </xdr:nvSpPr>
      <xdr:spPr>
        <a:xfrm>
          <a:off x="17106900" y="322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90255</xdr:rowOff>
    </xdr:from>
    <xdr:to>
      <xdr:col>23</xdr:col>
      <xdr:colOff>457200</xdr:colOff>
      <xdr:row>20</xdr:row>
      <xdr:rowOff>20405</xdr:rowOff>
    </xdr:to>
    <xdr:sp macro="" textlink="">
      <xdr:nvSpPr>
        <xdr:cNvPr id="458" name="円/楕円 457"/>
        <xdr:cNvSpPr/>
      </xdr:nvSpPr>
      <xdr:spPr>
        <a:xfrm>
          <a:off x="161290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5182</xdr:rowOff>
    </xdr:from>
    <xdr:ext cx="736600" cy="259045"/>
    <xdr:sp macro="" textlink="">
      <xdr:nvSpPr>
        <xdr:cNvPr id="459" name="テキスト ボックス 458"/>
        <xdr:cNvSpPr txBox="1"/>
      </xdr:nvSpPr>
      <xdr:spPr>
        <a:xfrm>
          <a:off x="15798800" y="343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56346</xdr:rowOff>
    </xdr:from>
    <xdr:to>
      <xdr:col>22</xdr:col>
      <xdr:colOff>254000</xdr:colOff>
      <xdr:row>20</xdr:row>
      <xdr:rowOff>157946</xdr:rowOff>
    </xdr:to>
    <xdr:sp macro="" textlink="">
      <xdr:nvSpPr>
        <xdr:cNvPr id="460" name="円/楕円 459"/>
        <xdr:cNvSpPr/>
      </xdr:nvSpPr>
      <xdr:spPr>
        <a:xfrm>
          <a:off x="15240000" y="34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142723</xdr:rowOff>
    </xdr:from>
    <xdr:ext cx="762000" cy="259045"/>
    <xdr:sp macro="" textlink="">
      <xdr:nvSpPr>
        <xdr:cNvPr id="461" name="テキスト ボックス 460"/>
        <xdr:cNvSpPr txBox="1"/>
      </xdr:nvSpPr>
      <xdr:spPr>
        <a:xfrm>
          <a:off x="14909800" y="357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57954</xdr:rowOff>
    </xdr:from>
    <xdr:to>
      <xdr:col>21</xdr:col>
      <xdr:colOff>50800</xdr:colOff>
      <xdr:row>20</xdr:row>
      <xdr:rowOff>159554</xdr:rowOff>
    </xdr:to>
    <xdr:sp macro="" textlink="">
      <xdr:nvSpPr>
        <xdr:cNvPr id="462" name="円/楕円 461"/>
        <xdr:cNvSpPr/>
      </xdr:nvSpPr>
      <xdr:spPr>
        <a:xfrm>
          <a:off x="14351000" y="34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144331</xdr:rowOff>
    </xdr:from>
    <xdr:ext cx="762000" cy="259045"/>
    <xdr:sp macro="" textlink="">
      <xdr:nvSpPr>
        <xdr:cNvPr id="463" name="テキスト ボックス 462"/>
        <xdr:cNvSpPr txBox="1"/>
      </xdr:nvSpPr>
      <xdr:spPr>
        <a:xfrm>
          <a:off x="14020800" y="357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150453</xdr:rowOff>
    </xdr:from>
    <xdr:to>
      <xdr:col>19</xdr:col>
      <xdr:colOff>533400</xdr:colOff>
      <xdr:row>21</xdr:row>
      <xdr:rowOff>80603</xdr:rowOff>
    </xdr:to>
    <xdr:sp macro="" textlink="">
      <xdr:nvSpPr>
        <xdr:cNvPr id="464" name="円/楕円 463"/>
        <xdr:cNvSpPr/>
      </xdr:nvSpPr>
      <xdr:spPr>
        <a:xfrm>
          <a:off x="13462000" y="357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65380</xdr:rowOff>
    </xdr:from>
    <xdr:ext cx="762000" cy="259045"/>
    <xdr:sp macro="" textlink="">
      <xdr:nvSpPr>
        <xdr:cNvPr id="465" name="テキスト ボックス 464"/>
        <xdr:cNvSpPr txBox="1"/>
      </xdr:nvSpPr>
      <xdr:spPr>
        <a:xfrm>
          <a:off x="13131800" y="366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人件費は、定員適正化計画及び公設民営の認定こども園化の推進により職員数の削減を継続して実施していることもあり、年々減少している。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年度に策定した橋本市財政健全化計画に基づき人件費を削減したこともあり、</a:t>
          </a:r>
          <a:r>
            <a:rPr kumimoji="1" lang="ja-JP" altLang="ja-JP" sz="1100">
              <a:solidFill>
                <a:schemeClr val="dk1"/>
              </a:solidFill>
              <a:effectLst/>
              <a:latin typeface="+mn-lt"/>
              <a:ea typeface="+mn-ea"/>
              <a:cs typeface="+mn-cs"/>
            </a:rPr>
            <a:t>類似団体と比較して若干</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水準となっている。</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職員の役職や年齢層の偏在</a:t>
          </a:r>
          <a:r>
            <a:rPr kumimoji="1" lang="ja-JP" altLang="en-US" sz="1100">
              <a:solidFill>
                <a:schemeClr val="dk1"/>
              </a:solidFill>
              <a:effectLst/>
              <a:latin typeface="+mn-lt"/>
              <a:ea typeface="+mn-ea"/>
              <a:cs typeface="+mn-cs"/>
            </a:rPr>
            <a:t>もあることから、</a:t>
          </a:r>
          <a:r>
            <a:rPr kumimoji="1" lang="ja-JP" altLang="ja-JP" sz="1100">
              <a:solidFill>
                <a:schemeClr val="dk1"/>
              </a:solidFill>
              <a:effectLst/>
              <a:latin typeface="+mn-lt"/>
              <a:ea typeface="+mn-ea"/>
              <a:cs typeface="+mn-cs"/>
            </a:rPr>
            <a:t>今後も定員適正化計画を継続して職員数の減少を図るとともに、事務の効率化や業務体制の見直し等による時間外手当の削減に努める。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36</xdr:row>
      <xdr:rowOff>51889</xdr:rowOff>
    </xdr:to>
    <xdr:cxnSp macro="">
      <xdr:nvCxnSpPr>
        <xdr:cNvPr id="68" name="直線コネクタ 67"/>
        <xdr:cNvCxnSpPr/>
      </xdr:nvCxnSpPr>
      <xdr:spPr>
        <a:xfrm flipV="1">
          <a:off x="3987800" y="6119586"/>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51889</xdr:rowOff>
    </xdr:from>
    <xdr:to>
      <xdr:col>5</xdr:col>
      <xdr:colOff>549275</xdr:colOff>
      <xdr:row>37</xdr:row>
      <xdr:rowOff>4536</xdr:rowOff>
    </xdr:to>
    <xdr:cxnSp macro="">
      <xdr:nvCxnSpPr>
        <xdr:cNvPr id="71" name="直線コネクタ 70"/>
        <xdr:cNvCxnSpPr/>
      </xdr:nvCxnSpPr>
      <xdr:spPr>
        <a:xfrm flipV="1">
          <a:off x="3098800" y="622408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4536</xdr:rowOff>
    </xdr:from>
    <xdr:to>
      <xdr:col>4</xdr:col>
      <xdr:colOff>346075</xdr:colOff>
      <xdr:row>37</xdr:row>
      <xdr:rowOff>24130</xdr:rowOff>
    </xdr:to>
    <xdr:cxnSp macro="">
      <xdr:nvCxnSpPr>
        <xdr:cNvPr id="74" name="直線コネクタ 73"/>
        <xdr:cNvCxnSpPr/>
      </xdr:nvCxnSpPr>
      <xdr:spPr>
        <a:xfrm flipV="1">
          <a:off x="2209800" y="63481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141696</xdr:rowOff>
    </xdr:to>
    <xdr:cxnSp macro="">
      <xdr:nvCxnSpPr>
        <xdr:cNvPr id="77" name="直線コネクタ 76"/>
        <xdr:cNvCxnSpPr/>
      </xdr:nvCxnSpPr>
      <xdr:spPr>
        <a:xfrm flipV="1">
          <a:off x="1320800" y="636778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68036</xdr:rowOff>
    </xdr:from>
    <xdr:to>
      <xdr:col>7</xdr:col>
      <xdr:colOff>66675</xdr:colOff>
      <xdr:row>35</xdr:row>
      <xdr:rowOff>169636</xdr:rowOff>
    </xdr:to>
    <xdr:sp macro="" textlink="">
      <xdr:nvSpPr>
        <xdr:cNvPr id="87" name="円/楕円 86"/>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84563</xdr:rowOff>
    </xdr:from>
    <xdr:ext cx="762000" cy="259045"/>
    <xdr:sp macro="" textlink="">
      <xdr:nvSpPr>
        <xdr:cNvPr id="88"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1089</xdr:rowOff>
    </xdr:from>
    <xdr:to>
      <xdr:col>5</xdr:col>
      <xdr:colOff>600075</xdr:colOff>
      <xdr:row>36</xdr:row>
      <xdr:rowOff>102689</xdr:rowOff>
    </xdr:to>
    <xdr:sp macro="" textlink="">
      <xdr:nvSpPr>
        <xdr:cNvPr id="89" name="円/楕円 88"/>
        <xdr:cNvSpPr/>
      </xdr:nvSpPr>
      <xdr:spPr>
        <a:xfrm>
          <a:off x="3937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87466</xdr:rowOff>
    </xdr:from>
    <xdr:ext cx="736600" cy="259045"/>
    <xdr:sp macro="" textlink="">
      <xdr:nvSpPr>
        <xdr:cNvPr id="90" name="テキスト ボックス 89"/>
        <xdr:cNvSpPr txBox="1"/>
      </xdr:nvSpPr>
      <xdr:spPr>
        <a:xfrm>
          <a:off x="3606800" y="625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125186</xdr:rowOff>
    </xdr:from>
    <xdr:to>
      <xdr:col>4</xdr:col>
      <xdr:colOff>396875</xdr:colOff>
      <xdr:row>37</xdr:row>
      <xdr:rowOff>55336</xdr:rowOff>
    </xdr:to>
    <xdr:sp macro="" textlink="">
      <xdr:nvSpPr>
        <xdr:cNvPr id="91" name="円/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40113</xdr:rowOff>
    </xdr:from>
    <xdr:ext cx="762000" cy="259045"/>
    <xdr:sp macro="" textlink="">
      <xdr:nvSpPr>
        <xdr:cNvPr id="92" name="テキスト ボックス 91"/>
        <xdr:cNvSpPr txBox="1"/>
      </xdr:nvSpPr>
      <xdr:spPr>
        <a:xfrm>
          <a:off x="2717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3" name="円/楕円 92"/>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4" name="テキスト ボックス 9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90896</xdr:rowOff>
    </xdr:from>
    <xdr:to>
      <xdr:col>1</xdr:col>
      <xdr:colOff>676275</xdr:colOff>
      <xdr:row>38</xdr:row>
      <xdr:rowOff>21045</xdr:rowOff>
    </xdr:to>
    <xdr:sp macro="" textlink="">
      <xdr:nvSpPr>
        <xdr:cNvPr id="95" name="円/楕円 94"/>
        <xdr:cNvSpPr/>
      </xdr:nvSpPr>
      <xdr:spPr>
        <a:xfrm>
          <a:off x="1270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5823</xdr:rowOff>
    </xdr:from>
    <xdr:ext cx="762000" cy="259045"/>
    <xdr:sp macro="" textlink="">
      <xdr:nvSpPr>
        <xdr:cNvPr id="96" name="テキスト ボックス 95"/>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物件費は年々増加傾向にある。この要因として、検診等の保健衛生にかかる委託料が増加していることや認定こども園化に伴う指定管理料の増加などの影響で年々増加している。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a:t>
          </a:r>
          <a:r>
            <a:rPr kumimoji="1" lang="ja-JP" altLang="ja-JP" sz="1100">
              <a:solidFill>
                <a:schemeClr val="dk1"/>
              </a:solidFill>
              <a:effectLst/>
              <a:latin typeface="+mn-lt"/>
              <a:ea typeface="+mn-ea"/>
              <a:cs typeface="+mn-cs"/>
            </a:rPr>
            <a:t>橋本市財政健全化計画</a:t>
          </a:r>
          <a:r>
            <a:rPr kumimoji="1" lang="ja-JP" altLang="en-US" sz="1100">
              <a:solidFill>
                <a:schemeClr val="dk1"/>
              </a:solidFill>
              <a:effectLst/>
              <a:latin typeface="+mn-lt"/>
              <a:ea typeface="+mn-ea"/>
              <a:cs typeface="+mn-cs"/>
            </a:rPr>
            <a:t>に基づき物件費を削減したこともあり若干の減少となっている。今後は、</a:t>
          </a:r>
          <a:r>
            <a:rPr kumimoji="1" lang="ja-JP" altLang="ja-JP" sz="1100">
              <a:solidFill>
                <a:schemeClr val="dk1"/>
              </a:solidFill>
              <a:effectLst/>
              <a:latin typeface="+mn-lt"/>
              <a:ea typeface="+mn-ea"/>
              <a:cs typeface="+mn-cs"/>
            </a:rPr>
            <a:t>類似団体と比較して若干低い水準にあるものの、増加傾向にあるため、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橋本市財政健全化計画により物件費等ランニングコストの縮減や継続事業の見直しを図り物件費の抑制に努める。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15</xdr:row>
      <xdr:rowOff>165862</xdr:rowOff>
    </xdr:to>
    <xdr:cxnSp macro="">
      <xdr:nvCxnSpPr>
        <xdr:cNvPr id="127" name="直線コネクタ 126"/>
        <xdr:cNvCxnSpPr/>
      </xdr:nvCxnSpPr>
      <xdr:spPr>
        <a:xfrm flipV="1">
          <a:off x="15671800" y="2728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101854</xdr:rowOff>
    </xdr:from>
    <xdr:to>
      <xdr:col>22</xdr:col>
      <xdr:colOff>565150</xdr:colOff>
      <xdr:row>15</xdr:row>
      <xdr:rowOff>165862</xdr:rowOff>
    </xdr:to>
    <xdr:cxnSp macro="">
      <xdr:nvCxnSpPr>
        <xdr:cNvPr id="130" name="直線コネクタ 129"/>
        <xdr:cNvCxnSpPr/>
      </xdr:nvCxnSpPr>
      <xdr:spPr>
        <a:xfrm>
          <a:off x="14782800" y="26736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56134</xdr:rowOff>
    </xdr:from>
    <xdr:to>
      <xdr:col>21</xdr:col>
      <xdr:colOff>361950</xdr:colOff>
      <xdr:row>15</xdr:row>
      <xdr:rowOff>101854</xdr:rowOff>
    </xdr:to>
    <xdr:cxnSp macro="">
      <xdr:nvCxnSpPr>
        <xdr:cNvPr id="133" name="直線コネクタ 132"/>
        <xdr:cNvCxnSpPr/>
      </xdr:nvCxnSpPr>
      <xdr:spPr>
        <a:xfrm>
          <a:off x="13893800" y="2627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163576</xdr:rowOff>
    </xdr:from>
    <xdr:to>
      <xdr:col>20</xdr:col>
      <xdr:colOff>158750</xdr:colOff>
      <xdr:row>15</xdr:row>
      <xdr:rowOff>56134</xdr:rowOff>
    </xdr:to>
    <xdr:cxnSp macro="">
      <xdr:nvCxnSpPr>
        <xdr:cNvPr id="136" name="直線コネクタ 135"/>
        <xdr:cNvCxnSpPr/>
      </xdr:nvCxnSpPr>
      <xdr:spPr>
        <a:xfrm>
          <a:off x="13004800" y="25638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105918</xdr:rowOff>
    </xdr:from>
    <xdr:to>
      <xdr:col>24</xdr:col>
      <xdr:colOff>82550</xdr:colOff>
      <xdr:row>16</xdr:row>
      <xdr:rowOff>36068</xdr:rowOff>
    </xdr:to>
    <xdr:sp macro="" textlink="">
      <xdr:nvSpPr>
        <xdr:cNvPr id="146" name="円/楕円 145"/>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122445</xdr:rowOff>
    </xdr:from>
    <xdr:ext cx="762000" cy="259045"/>
    <xdr:sp macro="" textlink="">
      <xdr:nvSpPr>
        <xdr:cNvPr id="147"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115062</xdr:rowOff>
    </xdr:from>
    <xdr:to>
      <xdr:col>22</xdr:col>
      <xdr:colOff>615950</xdr:colOff>
      <xdr:row>16</xdr:row>
      <xdr:rowOff>45212</xdr:rowOff>
    </xdr:to>
    <xdr:sp macro="" textlink="">
      <xdr:nvSpPr>
        <xdr:cNvPr id="148" name="円/楕円 147"/>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55389</xdr:rowOff>
    </xdr:from>
    <xdr:ext cx="736600" cy="259045"/>
    <xdr:sp macro="" textlink="">
      <xdr:nvSpPr>
        <xdr:cNvPr id="149" name="テキスト ボックス 148"/>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51054</xdr:rowOff>
    </xdr:from>
    <xdr:to>
      <xdr:col>21</xdr:col>
      <xdr:colOff>412750</xdr:colOff>
      <xdr:row>15</xdr:row>
      <xdr:rowOff>152654</xdr:rowOff>
    </xdr:to>
    <xdr:sp macro="" textlink="">
      <xdr:nvSpPr>
        <xdr:cNvPr id="150" name="円/楕円 149"/>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51" name="テキスト ボックス 150"/>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xdr:rowOff>
    </xdr:from>
    <xdr:to>
      <xdr:col>20</xdr:col>
      <xdr:colOff>209550</xdr:colOff>
      <xdr:row>15</xdr:row>
      <xdr:rowOff>106934</xdr:rowOff>
    </xdr:to>
    <xdr:sp macro="" textlink="">
      <xdr:nvSpPr>
        <xdr:cNvPr id="152" name="円/楕円 151"/>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117111</xdr:rowOff>
    </xdr:from>
    <xdr:ext cx="762000" cy="259045"/>
    <xdr:sp macro="" textlink="">
      <xdr:nvSpPr>
        <xdr:cNvPr id="153" name="テキスト ボックス 152"/>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112776</xdr:rowOff>
    </xdr:from>
    <xdr:to>
      <xdr:col>19</xdr:col>
      <xdr:colOff>6350</xdr:colOff>
      <xdr:row>15</xdr:row>
      <xdr:rowOff>42926</xdr:rowOff>
    </xdr:to>
    <xdr:sp macro="" textlink="">
      <xdr:nvSpPr>
        <xdr:cNvPr id="154" name="円/楕円 153"/>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53103</xdr:rowOff>
    </xdr:from>
    <xdr:ext cx="762000" cy="259045"/>
    <xdr:sp macro="" textlink="">
      <xdr:nvSpPr>
        <xdr:cNvPr id="155" name="テキスト ボックス 154"/>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は、近年は増加傾向にあるものの、類似団体や県下の団体と比較しても低い水準にある。この要因は、児童数の減少により児童手当が減少傾向にあること、そして生活扶助給付費の増加が低く収まっていることと推察する。しかしなが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年度から中学生医療費の無償化を開始したことや障がい者自立支援給付費など社会福祉にかかる給付費は年々増加しており、全体的に増加していく見込みである。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55</xdr:row>
      <xdr:rowOff>20865</xdr:rowOff>
    </xdr:to>
    <xdr:cxnSp macro="">
      <xdr:nvCxnSpPr>
        <xdr:cNvPr id="190" name="直線コネクタ 189"/>
        <xdr:cNvCxnSpPr/>
      </xdr:nvCxnSpPr>
      <xdr:spPr>
        <a:xfrm>
          <a:off x="3987800" y="93526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94343</xdr:rowOff>
    </xdr:to>
    <xdr:cxnSp macro="">
      <xdr:nvCxnSpPr>
        <xdr:cNvPr id="193" name="直線コネクタ 192"/>
        <xdr:cNvCxnSpPr/>
      </xdr:nvCxnSpPr>
      <xdr:spPr>
        <a:xfrm>
          <a:off x="3098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29028</xdr:rowOff>
    </xdr:to>
    <xdr:cxnSp macro="">
      <xdr:nvCxnSpPr>
        <xdr:cNvPr id="196" name="直線コネクタ 195"/>
        <xdr:cNvCxnSpPr/>
      </xdr:nvCxnSpPr>
      <xdr:spPr>
        <a:xfrm flipV="1">
          <a:off x="2209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39915</xdr:rowOff>
    </xdr:to>
    <xdr:cxnSp macro="">
      <xdr:nvCxnSpPr>
        <xdr:cNvPr id="199" name="直線コネクタ 198"/>
        <xdr:cNvCxnSpPr/>
      </xdr:nvCxnSpPr>
      <xdr:spPr>
        <a:xfrm flipV="1">
          <a:off x="1320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9" name="円/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1" name="円/楕円 210"/>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2" name="テキスト ボックス 211"/>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3" name="円/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5" name="円/楕円 214"/>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6" name="テキスト ボックス 215"/>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160565</xdr:rowOff>
    </xdr:from>
    <xdr:to>
      <xdr:col>1</xdr:col>
      <xdr:colOff>676275</xdr:colOff>
      <xdr:row>54</xdr:row>
      <xdr:rowOff>90715</xdr:rowOff>
    </xdr:to>
    <xdr:sp macro="" textlink="">
      <xdr:nvSpPr>
        <xdr:cNvPr id="217" name="円/楕円 216"/>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100892</xdr:rowOff>
    </xdr:from>
    <xdr:ext cx="762000" cy="259045"/>
    <xdr:sp macro="" textlink="">
      <xdr:nvSpPr>
        <xdr:cNvPr id="218" name="テキスト ボックス 217"/>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の経費で大半を占める繰出金は、国民健康保険事業や後期高齢者医療事業など社会保障にかかる繰出金が年々増加しているため増加傾向にある。類似団体より数値が高いのは、下水道事業への基準外繰出金が多いことが要因とみており、今後はさらに社会保障にかかる</a:t>
          </a:r>
          <a:r>
            <a:rPr kumimoji="1" lang="ja-JP" altLang="ja-JP" sz="1100" b="0" i="0" baseline="0">
              <a:solidFill>
                <a:schemeClr val="dk1"/>
              </a:solidFill>
              <a:effectLst/>
              <a:latin typeface="+mn-lt"/>
              <a:ea typeface="+mn-ea"/>
              <a:cs typeface="+mn-cs"/>
            </a:rPr>
            <a:t>繰出金が増えていくことは十分に予見できるため、</a:t>
          </a:r>
          <a:r>
            <a:rPr kumimoji="1" lang="ja-JP" altLang="ja-JP" sz="1100">
              <a:solidFill>
                <a:schemeClr val="dk1"/>
              </a:solidFill>
              <a:effectLst/>
              <a:latin typeface="+mn-lt"/>
              <a:ea typeface="+mn-ea"/>
              <a:cs typeface="+mn-cs"/>
            </a:rPr>
            <a:t>下水道事業については計画地域の見直しなど事業の縮小による繰出金の減少を視野に入れ、繰出金全体で増加の抑制に努める。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130810</xdr:rowOff>
    </xdr:from>
    <xdr:to>
      <xdr:col>24</xdr:col>
      <xdr:colOff>31750</xdr:colOff>
      <xdr:row>58</xdr:row>
      <xdr:rowOff>27940</xdr:rowOff>
    </xdr:to>
    <xdr:cxnSp macro="">
      <xdr:nvCxnSpPr>
        <xdr:cNvPr id="251" name="直線コネクタ 250"/>
        <xdr:cNvCxnSpPr/>
      </xdr:nvCxnSpPr>
      <xdr:spPr>
        <a:xfrm>
          <a:off x="15671800" y="9903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130810</xdr:rowOff>
    </xdr:to>
    <xdr:cxnSp macro="">
      <xdr:nvCxnSpPr>
        <xdr:cNvPr id="254" name="直線コネクタ 253"/>
        <xdr:cNvCxnSpPr/>
      </xdr:nvCxnSpPr>
      <xdr:spPr>
        <a:xfrm>
          <a:off x="14782800" y="985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77470</xdr:rowOff>
    </xdr:to>
    <xdr:cxnSp macro="">
      <xdr:nvCxnSpPr>
        <xdr:cNvPr id="257" name="直線コネクタ 256"/>
        <xdr:cNvCxnSpPr/>
      </xdr:nvCxnSpPr>
      <xdr:spPr>
        <a:xfrm>
          <a:off x="13893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92710</xdr:rowOff>
    </xdr:to>
    <xdr:cxnSp macro="">
      <xdr:nvCxnSpPr>
        <xdr:cNvPr id="260" name="直線コネクタ 259"/>
        <xdr:cNvCxnSpPr/>
      </xdr:nvCxnSpPr>
      <xdr:spPr>
        <a:xfrm flipV="1">
          <a:off x="13004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0" name="円/楕円 269"/>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1"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80010</xdr:rowOff>
    </xdr:from>
    <xdr:to>
      <xdr:col>22</xdr:col>
      <xdr:colOff>615950</xdr:colOff>
      <xdr:row>58</xdr:row>
      <xdr:rowOff>10160</xdr:rowOff>
    </xdr:to>
    <xdr:sp macro="" textlink="">
      <xdr:nvSpPr>
        <xdr:cNvPr id="272" name="円/楕円 271"/>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166387</xdr:rowOff>
    </xdr:from>
    <xdr:ext cx="736600" cy="259045"/>
    <xdr:sp macro="" textlink="">
      <xdr:nvSpPr>
        <xdr:cNvPr id="273" name="テキスト ボックス 272"/>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4" name="円/楕円 273"/>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5" name="テキスト ボックス 27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76" name="円/楕円 275"/>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77" name="テキスト ボックス 276"/>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8" name="円/楕円 277"/>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9" name="テキスト ボックス 278"/>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年度からの</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か年でみると横ばいの状況</a:t>
          </a:r>
          <a:r>
            <a:rPr kumimoji="1" lang="ja-JP" altLang="en-US" sz="1100" b="0" i="0" baseline="0">
              <a:solidFill>
                <a:schemeClr val="dk1"/>
              </a:solidFill>
              <a:effectLst/>
              <a:latin typeface="+mn-lt"/>
              <a:ea typeface="+mn-ea"/>
              <a:cs typeface="+mn-cs"/>
            </a:rPr>
            <a:t>となっている</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類似団体平均より高い数値となっているのは、病院建設と広域ごみ処理施設の建設が比較的新しいため、その借入にかかる地方債の償還がまだまだ残っており、その補助額が大きいことが要因とみている。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橋本市財政健全化計画により</a:t>
          </a:r>
          <a:r>
            <a:rPr lang="ja-JP" altLang="ja-JP" sz="1100" b="0" i="0" baseline="0">
              <a:solidFill>
                <a:schemeClr val="dk1"/>
              </a:solidFill>
              <a:effectLst/>
              <a:latin typeface="+mn-lt"/>
              <a:ea typeface="+mn-ea"/>
              <a:cs typeface="+mn-cs"/>
            </a:rPr>
            <a:t>各種補助金の在り方を見直し、補助費の縮減を図る。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154432</xdr:rowOff>
    </xdr:to>
    <xdr:cxnSp macro="">
      <xdr:nvCxnSpPr>
        <xdr:cNvPr id="309" name="直線コネクタ 308"/>
        <xdr:cNvCxnSpPr/>
      </xdr:nvCxnSpPr>
      <xdr:spPr>
        <a:xfrm>
          <a:off x="15671800" y="63083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140716</xdr:rowOff>
    </xdr:to>
    <xdr:cxnSp macro="">
      <xdr:nvCxnSpPr>
        <xdr:cNvPr id="312" name="直線コネクタ 311"/>
        <xdr:cNvCxnSpPr/>
      </xdr:nvCxnSpPr>
      <xdr:spPr>
        <a:xfrm flipV="1">
          <a:off x="14782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140716</xdr:rowOff>
    </xdr:to>
    <xdr:cxnSp macro="">
      <xdr:nvCxnSpPr>
        <xdr:cNvPr id="315" name="直線コネクタ 314"/>
        <xdr:cNvCxnSpPr/>
      </xdr:nvCxnSpPr>
      <xdr:spPr>
        <a:xfrm>
          <a:off x="13893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136144</xdr:rowOff>
    </xdr:to>
    <xdr:cxnSp macro="">
      <xdr:nvCxnSpPr>
        <xdr:cNvPr id="318" name="直線コネクタ 317"/>
        <xdr:cNvCxnSpPr/>
      </xdr:nvCxnSpPr>
      <xdr:spPr>
        <a:xfrm flipV="1">
          <a:off x="13004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8" name="円/楕円 327"/>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75709</xdr:rowOff>
    </xdr:from>
    <xdr:ext cx="762000" cy="259045"/>
    <xdr:sp macro="" textlink="">
      <xdr:nvSpPr>
        <xdr:cNvPr id="329"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30" name="円/楕円 329"/>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1" name="テキスト ボックス 330"/>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32" name="円/楕円 331"/>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33" name="テキスト ボックス 33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34" name="円/楕円 333"/>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35" name="テキスト ボックス 334"/>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6" name="円/楕円 335"/>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7" name="テキスト ボックス 336"/>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は、合併による新市まちづくり計画に沿って実施した大型公共事業にかかる市債の借入の償還額が年々増加していること、そして第三セクター改革推進債の借入に伴う償還に加えて、臨時財政対策債の発行額の増加などが重なり、年々増加している。類似団体と比較しても高い数値となっており、当面はこうした元金償還額が増えていくため公債費も増加していくが、新市まちづくり計画にかかる事業は概ね完了しており、今後は市債の借入も減少していくため、公債費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年度をピークに減少していく見込みである。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88137</xdr:rowOff>
    </xdr:to>
    <xdr:cxnSp macro="">
      <xdr:nvCxnSpPr>
        <xdr:cNvPr id="367" name="直線コネクタ 366"/>
        <xdr:cNvCxnSpPr/>
      </xdr:nvCxnSpPr>
      <xdr:spPr>
        <a:xfrm>
          <a:off x="3987800" y="13568680"/>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79</xdr:row>
      <xdr:rowOff>24130</xdr:rowOff>
    </xdr:to>
    <xdr:cxnSp macro="">
      <xdr:nvCxnSpPr>
        <xdr:cNvPr id="370" name="直線コネクタ 369"/>
        <xdr:cNvCxnSpPr/>
      </xdr:nvCxnSpPr>
      <xdr:spPr>
        <a:xfrm>
          <a:off x="3098800" y="135641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79</xdr:row>
      <xdr:rowOff>19558</xdr:rowOff>
    </xdr:to>
    <xdr:cxnSp macro="">
      <xdr:nvCxnSpPr>
        <xdr:cNvPr id="373" name="直線コネクタ 372"/>
        <xdr:cNvCxnSpPr/>
      </xdr:nvCxnSpPr>
      <xdr:spPr>
        <a:xfrm>
          <a:off x="2209800" y="135183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145287</xdr:rowOff>
    </xdr:from>
    <xdr:to>
      <xdr:col>3</xdr:col>
      <xdr:colOff>142875</xdr:colOff>
      <xdr:row>78</xdr:row>
      <xdr:rowOff>145287</xdr:rowOff>
    </xdr:to>
    <xdr:cxnSp macro="">
      <xdr:nvCxnSpPr>
        <xdr:cNvPr id="376" name="直線コネクタ 375"/>
        <xdr:cNvCxnSpPr/>
      </xdr:nvCxnSpPr>
      <xdr:spPr>
        <a:xfrm>
          <a:off x="1320800" y="13518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37337</xdr:rowOff>
    </xdr:from>
    <xdr:to>
      <xdr:col>7</xdr:col>
      <xdr:colOff>66675</xdr:colOff>
      <xdr:row>79</xdr:row>
      <xdr:rowOff>138937</xdr:rowOff>
    </xdr:to>
    <xdr:sp macro="" textlink="">
      <xdr:nvSpPr>
        <xdr:cNvPr id="386" name="円/楕円 385"/>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9414</xdr:rowOff>
    </xdr:from>
    <xdr:ext cx="762000" cy="259045"/>
    <xdr:sp macro="" textlink="">
      <xdr:nvSpPr>
        <xdr:cNvPr id="387" name="公債費該当値テキスト"/>
        <xdr:cNvSpPr txBox="1"/>
      </xdr:nvSpPr>
      <xdr:spPr>
        <a:xfrm>
          <a:off x="4914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88" name="円/楕円 387"/>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89" name="テキスト ボックス 388"/>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90" name="円/楕円 389"/>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91" name="テキスト ボックス 390"/>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94487</xdr:rowOff>
    </xdr:from>
    <xdr:to>
      <xdr:col>3</xdr:col>
      <xdr:colOff>193675</xdr:colOff>
      <xdr:row>79</xdr:row>
      <xdr:rowOff>24637</xdr:rowOff>
    </xdr:to>
    <xdr:sp macro="" textlink="">
      <xdr:nvSpPr>
        <xdr:cNvPr id="392" name="円/楕円 391"/>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93" name="テキスト ボックス 392"/>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94" name="円/楕円 393"/>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95" name="テキスト ボックス 394"/>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公債費以外の経費は、増加の傾向にある。これは、人件費は減少しているものの、物件費や繰出金が増加していることが影響している。</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橋本市財政健全化計画</a:t>
          </a:r>
          <a:r>
            <a:rPr kumimoji="1" lang="ja-JP" altLang="en-US" sz="1100">
              <a:solidFill>
                <a:schemeClr val="dk1"/>
              </a:solidFill>
              <a:effectLst/>
              <a:latin typeface="+mn-lt"/>
              <a:ea typeface="+mn-ea"/>
              <a:cs typeface="+mn-cs"/>
            </a:rPr>
            <a:t>に基づく人件費や物件費の削減により、</a:t>
          </a:r>
          <a:r>
            <a:rPr kumimoji="1" lang="ja-JP" altLang="ja-JP" sz="1100">
              <a:solidFill>
                <a:schemeClr val="dk1"/>
              </a:solidFill>
              <a:effectLst/>
              <a:latin typeface="+mn-lt"/>
              <a:ea typeface="+mn-ea"/>
              <a:cs typeface="+mn-cs"/>
            </a:rPr>
            <a:t>類似団体より</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数値が</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定員適正化等による人件費の削減と橋本市財政健全化計画による継続事業の見直しなど経常経費の縮減に努め</a:t>
          </a:r>
          <a:r>
            <a:rPr lang="ja-JP" altLang="ja-JP" sz="1100" b="0" i="0" baseline="0">
              <a:solidFill>
                <a:schemeClr val="dk1"/>
              </a:solidFill>
              <a:effectLst/>
              <a:latin typeface="+mn-lt"/>
              <a:ea typeface="+mn-ea"/>
              <a:cs typeface="+mn-cs"/>
            </a:rPr>
            <a:t>財政のスリム化を図る。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76</xdr:row>
      <xdr:rowOff>142239</xdr:rowOff>
    </xdr:to>
    <xdr:cxnSp macro="">
      <xdr:nvCxnSpPr>
        <xdr:cNvPr id="428" name="直線コネクタ 427"/>
        <xdr:cNvCxnSpPr/>
      </xdr:nvCxnSpPr>
      <xdr:spPr>
        <a:xfrm>
          <a:off x="15671800" y="131533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76</xdr:row>
      <xdr:rowOff>123189</xdr:rowOff>
    </xdr:to>
    <xdr:cxnSp macro="">
      <xdr:nvCxnSpPr>
        <xdr:cNvPr id="431" name="直線コネクタ 430"/>
        <xdr:cNvCxnSpPr/>
      </xdr:nvCxnSpPr>
      <xdr:spPr>
        <a:xfrm>
          <a:off x="14782800" y="13130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96520</xdr:rowOff>
    </xdr:from>
    <xdr:to>
      <xdr:col>21</xdr:col>
      <xdr:colOff>361950</xdr:colOff>
      <xdr:row>76</xdr:row>
      <xdr:rowOff>100330</xdr:rowOff>
    </xdr:to>
    <xdr:cxnSp macro="">
      <xdr:nvCxnSpPr>
        <xdr:cNvPr id="434" name="直線コネクタ 433"/>
        <xdr:cNvCxnSpPr/>
      </xdr:nvCxnSpPr>
      <xdr:spPr>
        <a:xfrm>
          <a:off x="13893800" y="13126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76</xdr:row>
      <xdr:rowOff>165100</xdr:rowOff>
    </xdr:to>
    <xdr:cxnSp macro="">
      <xdr:nvCxnSpPr>
        <xdr:cNvPr id="437" name="直線コネクタ 436"/>
        <xdr:cNvCxnSpPr/>
      </xdr:nvCxnSpPr>
      <xdr:spPr>
        <a:xfrm flipV="1">
          <a:off x="13004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47" name="円/楕円 446"/>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48"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49" name="円/楕円 448"/>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158766</xdr:rowOff>
    </xdr:from>
    <xdr:ext cx="736600" cy="259045"/>
    <xdr:sp macro="" textlink="">
      <xdr:nvSpPr>
        <xdr:cNvPr id="450" name="テキスト ボックス 449"/>
        <xdr:cNvSpPr txBox="1"/>
      </xdr:nvSpPr>
      <xdr:spPr>
        <a:xfrm>
          <a:off x="15290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51" name="円/楕円 450"/>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135907</xdr:rowOff>
    </xdr:from>
    <xdr:ext cx="762000" cy="259045"/>
    <xdr:sp macro="" textlink="">
      <xdr:nvSpPr>
        <xdr:cNvPr id="452" name="テキスト ボックス 451"/>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53" name="円/楕円 452"/>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132097</xdr:rowOff>
    </xdr:from>
    <xdr:ext cx="762000" cy="259045"/>
    <xdr:sp macro="" textlink="">
      <xdr:nvSpPr>
        <xdr:cNvPr id="454" name="テキスト ボックス 453"/>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5" name="円/楕円 454"/>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56" name="テキスト ボックス 45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和歌山県橋本市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134391</xdr:rowOff>
    </xdr:from>
    <xdr:to>
      <xdr:col>4</xdr:col>
      <xdr:colOff>1117600</xdr:colOff>
      <xdr:row>16</xdr:row>
      <xdr:rowOff>87433</xdr:rowOff>
    </xdr:to>
    <xdr:cxnSp macro="">
      <xdr:nvCxnSpPr>
        <xdr:cNvPr id="50" name="直線コネクタ 49"/>
        <xdr:cNvCxnSpPr/>
      </xdr:nvCxnSpPr>
      <xdr:spPr bwMode="auto">
        <a:xfrm>
          <a:off x="5003800" y="2753766"/>
          <a:ext cx="647700" cy="124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87890</xdr:rowOff>
    </xdr:from>
    <xdr:to>
      <xdr:col>4</xdr:col>
      <xdr:colOff>469900</xdr:colOff>
      <xdr:row>15</xdr:row>
      <xdr:rowOff>134391</xdr:rowOff>
    </xdr:to>
    <xdr:cxnSp macro="">
      <xdr:nvCxnSpPr>
        <xdr:cNvPr id="53" name="直線コネクタ 52"/>
        <xdr:cNvCxnSpPr/>
      </xdr:nvCxnSpPr>
      <xdr:spPr bwMode="auto">
        <a:xfrm>
          <a:off x="4305300" y="2707265"/>
          <a:ext cx="698500" cy="4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87890</xdr:rowOff>
    </xdr:from>
    <xdr:to>
      <xdr:col>3</xdr:col>
      <xdr:colOff>904875</xdr:colOff>
      <xdr:row>15</xdr:row>
      <xdr:rowOff>134334</xdr:rowOff>
    </xdr:to>
    <xdr:cxnSp macro="">
      <xdr:nvCxnSpPr>
        <xdr:cNvPr id="56" name="直線コネクタ 55"/>
        <xdr:cNvCxnSpPr/>
      </xdr:nvCxnSpPr>
      <xdr:spPr bwMode="auto">
        <a:xfrm flipV="1">
          <a:off x="3606800" y="2707265"/>
          <a:ext cx="698500" cy="4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40361</xdr:rowOff>
    </xdr:from>
    <xdr:to>
      <xdr:col>3</xdr:col>
      <xdr:colOff>206375</xdr:colOff>
      <xdr:row>15</xdr:row>
      <xdr:rowOff>134334</xdr:rowOff>
    </xdr:to>
    <xdr:cxnSp macro="">
      <xdr:nvCxnSpPr>
        <xdr:cNvPr id="59" name="直線コネクタ 58"/>
        <xdr:cNvCxnSpPr/>
      </xdr:nvCxnSpPr>
      <xdr:spPr bwMode="auto">
        <a:xfrm>
          <a:off x="2908300" y="2659736"/>
          <a:ext cx="698500" cy="9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36633</xdr:rowOff>
    </xdr:from>
    <xdr:to>
      <xdr:col>5</xdr:col>
      <xdr:colOff>34925</xdr:colOff>
      <xdr:row>16</xdr:row>
      <xdr:rowOff>138233</xdr:rowOff>
    </xdr:to>
    <xdr:sp macro="" textlink="">
      <xdr:nvSpPr>
        <xdr:cNvPr id="69" name="円/楕円 68"/>
        <xdr:cNvSpPr/>
      </xdr:nvSpPr>
      <xdr:spPr bwMode="auto">
        <a:xfrm>
          <a:off x="5600700" y="28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53160</xdr:rowOff>
    </xdr:from>
    <xdr:ext cx="762000" cy="259045"/>
    <xdr:sp macro="" textlink="">
      <xdr:nvSpPr>
        <xdr:cNvPr id="70" name="人口1人当たり決算額の推移該当値テキスト130"/>
        <xdr:cNvSpPr txBox="1"/>
      </xdr:nvSpPr>
      <xdr:spPr>
        <a:xfrm>
          <a:off x="5740400" y="267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75,577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83591</xdr:rowOff>
    </xdr:from>
    <xdr:to>
      <xdr:col>4</xdr:col>
      <xdr:colOff>520700</xdr:colOff>
      <xdr:row>16</xdr:row>
      <xdr:rowOff>13741</xdr:rowOff>
    </xdr:to>
    <xdr:sp macro="" textlink="">
      <xdr:nvSpPr>
        <xdr:cNvPr id="71" name="円/楕円 70"/>
        <xdr:cNvSpPr/>
      </xdr:nvSpPr>
      <xdr:spPr bwMode="auto">
        <a:xfrm>
          <a:off x="4953000" y="270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23918</xdr:rowOff>
    </xdr:from>
    <xdr:ext cx="736600" cy="259045"/>
    <xdr:sp macro="" textlink="">
      <xdr:nvSpPr>
        <xdr:cNvPr id="72" name="テキスト ボックス 71"/>
        <xdr:cNvSpPr txBox="1"/>
      </xdr:nvSpPr>
      <xdr:spPr>
        <a:xfrm>
          <a:off x="4622800" y="24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82,112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37090</xdr:rowOff>
    </xdr:from>
    <xdr:to>
      <xdr:col>3</xdr:col>
      <xdr:colOff>955675</xdr:colOff>
      <xdr:row>15</xdr:row>
      <xdr:rowOff>138690</xdr:rowOff>
    </xdr:to>
    <xdr:sp macro="" textlink="">
      <xdr:nvSpPr>
        <xdr:cNvPr id="73" name="円/楕円 72"/>
        <xdr:cNvSpPr/>
      </xdr:nvSpPr>
      <xdr:spPr bwMode="auto">
        <a:xfrm>
          <a:off x="4254500" y="265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148867</xdr:rowOff>
    </xdr:from>
    <xdr:ext cx="762000" cy="259045"/>
    <xdr:sp macro="" textlink="">
      <xdr:nvSpPr>
        <xdr:cNvPr id="74" name="テキスト ボックス 73"/>
        <xdr:cNvSpPr txBox="1"/>
      </xdr:nvSpPr>
      <xdr:spPr>
        <a:xfrm>
          <a:off x="3924300" y="242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84,553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83534</xdr:rowOff>
    </xdr:from>
    <xdr:to>
      <xdr:col>3</xdr:col>
      <xdr:colOff>257175</xdr:colOff>
      <xdr:row>16</xdr:row>
      <xdr:rowOff>13684</xdr:rowOff>
    </xdr:to>
    <xdr:sp macro="" textlink="">
      <xdr:nvSpPr>
        <xdr:cNvPr id="75" name="円/楕円 74"/>
        <xdr:cNvSpPr/>
      </xdr:nvSpPr>
      <xdr:spPr bwMode="auto">
        <a:xfrm>
          <a:off x="3556000" y="270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23861</xdr:rowOff>
    </xdr:from>
    <xdr:ext cx="762000" cy="259045"/>
    <xdr:sp macro="" textlink="">
      <xdr:nvSpPr>
        <xdr:cNvPr id="76" name="テキスト ボックス 75"/>
        <xdr:cNvSpPr txBox="1"/>
      </xdr:nvSpPr>
      <xdr:spPr>
        <a:xfrm>
          <a:off x="3225800" y="247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82,115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161011</xdr:rowOff>
    </xdr:from>
    <xdr:to>
      <xdr:col>2</xdr:col>
      <xdr:colOff>692150</xdr:colOff>
      <xdr:row>15</xdr:row>
      <xdr:rowOff>91161</xdr:rowOff>
    </xdr:to>
    <xdr:sp macro="" textlink="">
      <xdr:nvSpPr>
        <xdr:cNvPr id="77" name="円/楕円 76"/>
        <xdr:cNvSpPr/>
      </xdr:nvSpPr>
      <xdr:spPr bwMode="auto">
        <a:xfrm>
          <a:off x="2857500" y="2608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101338</xdr:rowOff>
    </xdr:from>
    <xdr:ext cx="762000" cy="259045"/>
    <xdr:sp macro="" textlink="">
      <xdr:nvSpPr>
        <xdr:cNvPr id="78" name="テキスト ボックス 77"/>
        <xdr:cNvSpPr txBox="1"/>
      </xdr:nvSpPr>
      <xdr:spPr>
        <a:xfrm>
          <a:off x="2527300" y="237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82099</xdr:rowOff>
    </xdr:from>
    <xdr:to>
      <xdr:col>4</xdr:col>
      <xdr:colOff>1117600</xdr:colOff>
      <xdr:row>35</xdr:row>
      <xdr:rowOff>92253</xdr:rowOff>
    </xdr:to>
    <xdr:cxnSp macro="">
      <xdr:nvCxnSpPr>
        <xdr:cNvPr id="111" name="直線コネクタ 110"/>
        <xdr:cNvCxnSpPr/>
      </xdr:nvCxnSpPr>
      <xdr:spPr bwMode="auto">
        <a:xfrm flipV="1">
          <a:off x="5003800" y="6692449"/>
          <a:ext cx="647700" cy="1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92253</xdr:rowOff>
    </xdr:from>
    <xdr:to>
      <xdr:col>4</xdr:col>
      <xdr:colOff>469900</xdr:colOff>
      <xdr:row>35</xdr:row>
      <xdr:rowOff>142564</xdr:rowOff>
    </xdr:to>
    <xdr:cxnSp macro="">
      <xdr:nvCxnSpPr>
        <xdr:cNvPr id="114" name="直線コネクタ 113"/>
        <xdr:cNvCxnSpPr/>
      </xdr:nvCxnSpPr>
      <xdr:spPr bwMode="auto">
        <a:xfrm flipV="1">
          <a:off x="4305300" y="6702603"/>
          <a:ext cx="698500" cy="50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142564</xdr:rowOff>
    </xdr:from>
    <xdr:to>
      <xdr:col>3</xdr:col>
      <xdr:colOff>904875</xdr:colOff>
      <xdr:row>35</xdr:row>
      <xdr:rowOff>156623</xdr:rowOff>
    </xdr:to>
    <xdr:cxnSp macro="">
      <xdr:nvCxnSpPr>
        <xdr:cNvPr id="117" name="直線コネクタ 116"/>
        <xdr:cNvCxnSpPr/>
      </xdr:nvCxnSpPr>
      <xdr:spPr bwMode="auto">
        <a:xfrm flipV="1">
          <a:off x="3606800" y="6752914"/>
          <a:ext cx="6985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142354</xdr:rowOff>
    </xdr:from>
    <xdr:to>
      <xdr:col>3</xdr:col>
      <xdr:colOff>206375</xdr:colOff>
      <xdr:row>35</xdr:row>
      <xdr:rowOff>156623</xdr:rowOff>
    </xdr:to>
    <xdr:cxnSp macro="">
      <xdr:nvCxnSpPr>
        <xdr:cNvPr id="120" name="直線コネクタ 119"/>
        <xdr:cNvCxnSpPr/>
      </xdr:nvCxnSpPr>
      <xdr:spPr bwMode="auto">
        <a:xfrm>
          <a:off x="2908300" y="6752704"/>
          <a:ext cx="698500" cy="1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31299</xdr:rowOff>
    </xdr:from>
    <xdr:to>
      <xdr:col>5</xdr:col>
      <xdr:colOff>34925</xdr:colOff>
      <xdr:row>35</xdr:row>
      <xdr:rowOff>132899</xdr:rowOff>
    </xdr:to>
    <xdr:sp macro="" textlink="">
      <xdr:nvSpPr>
        <xdr:cNvPr id="130" name="円/楕円 129"/>
        <xdr:cNvSpPr/>
      </xdr:nvSpPr>
      <xdr:spPr bwMode="auto">
        <a:xfrm>
          <a:off x="5600700" y="664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219276</xdr:rowOff>
    </xdr:from>
    <xdr:ext cx="762000" cy="259045"/>
    <xdr:sp macro="" textlink="">
      <xdr:nvSpPr>
        <xdr:cNvPr id="131" name="人口1人当たり決算額の推移該当値テキスト445"/>
        <xdr:cNvSpPr txBox="1"/>
      </xdr:nvSpPr>
      <xdr:spPr>
        <a:xfrm>
          <a:off x="5740400" y="648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41453</xdr:rowOff>
    </xdr:from>
    <xdr:to>
      <xdr:col>4</xdr:col>
      <xdr:colOff>520700</xdr:colOff>
      <xdr:row>35</xdr:row>
      <xdr:rowOff>143053</xdr:rowOff>
    </xdr:to>
    <xdr:sp macro="" textlink="">
      <xdr:nvSpPr>
        <xdr:cNvPr id="132" name="円/楕円 131"/>
        <xdr:cNvSpPr/>
      </xdr:nvSpPr>
      <xdr:spPr bwMode="auto">
        <a:xfrm>
          <a:off x="4953000" y="665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153230</xdr:rowOff>
    </xdr:from>
    <xdr:ext cx="736600" cy="259045"/>
    <xdr:sp macro="" textlink="">
      <xdr:nvSpPr>
        <xdr:cNvPr id="133" name="テキスト ボックス 132"/>
        <xdr:cNvSpPr txBox="1"/>
      </xdr:nvSpPr>
      <xdr:spPr>
        <a:xfrm>
          <a:off x="4622800" y="6420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91764</xdr:rowOff>
    </xdr:from>
    <xdr:to>
      <xdr:col>3</xdr:col>
      <xdr:colOff>955675</xdr:colOff>
      <xdr:row>35</xdr:row>
      <xdr:rowOff>193364</xdr:rowOff>
    </xdr:to>
    <xdr:sp macro="" textlink="">
      <xdr:nvSpPr>
        <xdr:cNvPr id="134" name="円/楕円 133"/>
        <xdr:cNvSpPr/>
      </xdr:nvSpPr>
      <xdr:spPr bwMode="auto">
        <a:xfrm>
          <a:off x="4254500" y="670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203541</xdr:rowOff>
    </xdr:from>
    <xdr:ext cx="762000" cy="259045"/>
    <xdr:sp macro="" textlink="">
      <xdr:nvSpPr>
        <xdr:cNvPr id="135" name="テキスト ボックス 134"/>
        <xdr:cNvSpPr txBox="1"/>
      </xdr:nvSpPr>
      <xdr:spPr>
        <a:xfrm>
          <a:off x="3924300" y="64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105823</xdr:rowOff>
    </xdr:from>
    <xdr:to>
      <xdr:col>3</xdr:col>
      <xdr:colOff>257175</xdr:colOff>
      <xdr:row>35</xdr:row>
      <xdr:rowOff>207423</xdr:rowOff>
    </xdr:to>
    <xdr:sp macro="" textlink="">
      <xdr:nvSpPr>
        <xdr:cNvPr id="136" name="円/楕円 135"/>
        <xdr:cNvSpPr/>
      </xdr:nvSpPr>
      <xdr:spPr bwMode="auto">
        <a:xfrm>
          <a:off x="3556000" y="671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217600</xdr:rowOff>
    </xdr:from>
    <xdr:ext cx="762000" cy="259045"/>
    <xdr:sp macro="" textlink="">
      <xdr:nvSpPr>
        <xdr:cNvPr id="137" name="テキスト ボックス 136"/>
        <xdr:cNvSpPr txBox="1"/>
      </xdr:nvSpPr>
      <xdr:spPr>
        <a:xfrm>
          <a:off x="3225800" y="64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91554</xdr:rowOff>
    </xdr:from>
    <xdr:to>
      <xdr:col>2</xdr:col>
      <xdr:colOff>692150</xdr:colOff>
      <xdr:row>35</xdr:row>
      <xdr:rowOff>193154</xdr:rowOff>
    </xdr:to>
    <xdr:sp macro="" textlink="">
      <xdr:nvSpPr>
        <xdr:cNvPr id="138" name="円/楕円 137"/>
        <xdr:cNvSpPr/>
      </xdr:nvSpPr>
      <xdr:spPr bwMode="auto">
        <a:xfrm>
          <a:off x="2857500" y="670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203331</xdr:rowOff>
    </xdr:from>
    <xdr:ext cx="762000" cy="259045"/>
    <xdr:sp macro="" textlink="">
      <xdr:nvSpPr>
        <xdr:cNvPr id="139" name="テキスト ボックス 138"/>
        <xdr:cNvSpPr txBox="1"/>
      </xdr:nvSpPr>
      <xdr:spPr>
        <a:xfrm>
          <a:off x="2527300" y="647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131539</xdr:rowOff>
    </xdr:from>
    <xdr:to>
      <xdr:col>6</xdr:col>
      <xdr:colOff>511175</xdr:colOff>
      <xdr:row>35</xdr:row>
      <xdr:rowOff>25103</xdr:rowOff>
    </xdr:to>
    <xdr:cxnSp macro="">
      <xdr:nvCxnSpPr>
        <xdr:cNvPr id="59" name="直線コネクタ 58"/>
        <xdr:cNvCxnSpPr/>
      </xdr:nvCxnSpPr>
      <xdr:spPr>
        <a:xfrm>
          <a:off x="3797300" y="5960839"/>
          <a:ext cx="838200" cy="6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165509</xdr:rowOff>
    </xdr:from>
    <xdr:to>
      <xdr:col>5</xdr:col>
      <xdr:colOff>358775</xdr:colOff>
      <xdr:row>34</xdr:row>
      <xdr:rowOff>131539</xdr:rowOff>
    </xdr:to>
    <xdr:cxnSp macro="">
      <xdr:nvCxnSpPr>
        <xdr:cNvPr id="62" name="直線コネクタ 61"/>
        <xdr:cNvCxnSpPr/>
      </xdr:nvCxnSpPr>
      <xdr:spPr>
        <a:xfrm>
          <a:off x="2908300" y="5823359"/>
          <a:ext cx="889000" cy="13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115103</xdr:rowOff>
    </xdr:from>
    <xdr:to>
      <xdr:col>4</xdr:col>
      <xdr:colOff>155575</xdr:colOff>
      <xdr:row>33</xdr:row>
      <xdr:rowOff>165509</xdr:rowOff>
    </xdr:to>
    <xdr:cxnSp macro="">
      <xdr:nvCxnSpPr>
        <xdr:cNvPr id="65" name="直線コネクタ 64"/>
        <xdr:cNvCxnSpPr/>
      </xdr:nvCxnSpPr>
      <xdr:spPr>
        <a:xfrm>
          <a:off x="2019300" y="5772953"/>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115103</xdr:rowOff>
    </xdr:from>
    <xdr:to>
      <xdr:col>2</xdr:col>
      <xdr:colOff>638175</xdr:colOff>
      <xdr:row>33</xdr:row>
      <xdr:rowOff>127698</xdr:rowOff>
    </xdr:to>
    <xdr:cxnSp macro="">
      <xdr:nvCxnSpPr>
        <xdr:cNvPr id="68" name="直線コネクタ 67"/>
        <xdr:cNvCxnSpPr/>
      </xdr:nvCxnSpPr>
      <xdr:spPr>
        <a:xfrm flipV="1">
          <a:off x="1130300" y="5772953"/>
          <a:ext cx="889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145753</xdr:rowOff>
    </xdr:from>
    <xdr:to>
      <xdr:col>6</xdr:col>
      <xdr:colOff>561975</xdr:colOff>
      <xdr:row>35</xdr:row>
      <xdr:rowOff>75903</xdr:rowOff>
    </xdr:to>
    <xdr:sp macro="" textlink="">
      <xdr:nvSpPr>
        <xdr:cNvPr id="78" name="円/楕円 77"/>
        <xdr:cNvSpPr/>
      </xdr:nvSpPr>
      <xdr:spPr>
        <a:xfrm>
          <a:off x="4584700" y="59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168630</xdr:rowOff>
    </xdr:from>
    <xdr:ext cx="534377" cy="259045"/>
    <xdr:sp macro="" textlink="">
      <xdr:nvSpPr>
        <xdr:cNvPr id="79" name="人件費該当値テキスト"/>
        <xdr:cNvSpPr txBox="1"/>
      </xdr:nvSpPr>
      <xdr:spPr>
        <a:xfrm>
          <a:off x="4686300" y="58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67,513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80739</xdr:rowOff>
    </xdr:from>
    <xdr:to>
      <xdr:col>5</xdr:col>
      <xdr:colOff>409575</xdr:colOff>
      <xdr:row>35</xdr:row>
      <xdr:rowOff>10889</xdr:rowOff>
    </xdr:to>
    <xdr:sp macro="" textlink="">
      <xdr:nvSpPr>
        <xdr:cNvPr id="80" name="円/楕円 79"/>
        <xdr:cNvSpPr/>
      </xdr:nvSpPr>
      <xdr:spPr>
        <a:xfrm>
          <a:off x="3746500" y="59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27416</xdr:rowOff>
    </xdr:from>
    <xdr:ext cx="534377" cy="259045"/>
    <xdr:sp macro="" textlink="">
      <xdr:nvSpPr>
        <xdr:cNvPr id="81" name="テキスト ボックス 80"/>
        <xdr:cNvSpPr txBox="1"/>
      </xdr:nvSpPr>
      <xdr:spPr>
        <a:xfrm>
          <a:off x="3530111" y="56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114709</xdr:rowOff>
    </xdr:from>
    <xdr:to>
      <xdr:col>4</xdr:col>
      <xdr:colOff>206375</xdr:colOff>
      <xdr:row>34</xdr:row>
      <xdr:rowOff>44859</xdr:rowOff>
    </xdr:to>
    <xdr:sp macro="" textlink="">
      <xdr:nvSpPr>
        <xdr:cNvPr id="82" name="円/楕円 81"/>
        <xdr:cNvSpPr/>
      </xdr:nvSpPr>
      <xdr:spPr>
        <a:xfrm>
          <a:off x="2857500" y="57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61386</xdr:rowOff>
    </xdr:from>
    <xdr:ext cx="534377" cy="259045"/>
    <xdr:sp macro="" textlink="">
      <xdr:nvSpPr>
        <xdr:cNvPr id="83" name="テキスト ボックス 82"/>
        <xdr:cNvSpPr txBox="1"/>
      </xdr:nvSpPr>
      <xdr:spPr>
        <a:xfrm>
          <a:off x="2641111" y="55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76,371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64303</xdr:rowOff>
    </xdr:from>
    <xdr:to>
      <xdr:col>3</xdr:col>
      <xdr:colOff>3175</xdr:colOff>
      <xdr:row>33</xdr:row>
      <xdr:rowOff>165903</xdr:rowOff>
    </xdr:to>
    <xdr:sp macro="" textlink="">
      <xdr:nvSpPr>
        <xdr:cNvPr id="84" name="円/楕円 83"/>
        <xdr:cNvSpPr/>
      </xdr:nvSpPr>
      <xdr:spPr>
        <a:xfrm>
          <a:off x="1968500" y="57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10980</xdr:rowOff>
    </xdr:from>
    <xdr:ext cx="534377" cy="259045"/>
    <xdr:sp macro="" textlink="">
      <xdr:nvSpPr>
        <xdr:cNvPr id="85" name="テキスト ボックス 84"/>
        <xdr:cNvSpPr txBox="1"/>
      </xdr:nvSpPr>
      <xdr:spPr>
        <a:xfrm>
          <a:off x="1752111" y="54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76898</xdr:rowOff>
    </xdr:from>
    <xdr:to>
      <xdr:col>1</xdr:col>
      <xdr:colOff>485775</xdr:colOff>
      <xdr:row>34</xdr:row>
      <xdr:rowOff>7048</xdr:rowOff>
    </xdr:to>
    <xdr:sp macro="" textlink="">
      <xdr:nvSpPr>
        <xdr:cNvPr id="86" name="円/楕円 85"/>
        <xdr:cNvSpPr/>
      </xdr:nvSpPr>
      <xdr:spPr>
        <a:xfrm>
          <a:off x="1079500" y="57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23575</xdr:rowOff>
    </xdr:from>
    <xdr:ext cx="534377" cy="259045"/>
    <xdr:sp macro="" textlink="">
      <xdr:nvSpPr>
        <xdr:cNvPr id="87" name="テキスト ボックス 86"/>
        <xdr:cNvSpPr txBox="1"/>
      </xdr:nvSpPr>
      <xdr:spPr>
        <a:xfrm>
          <a:off x="863111" y="550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9790</xdr:rowOff>
    </xdr:from>
    <xdr:to>
      <xdr:col>6</xdr:col>
      <xdr:colOff>511175</xdr:colOff>
      <xdr:row>53</xdr:row>
      <xdr:rowOff>112725</xdr:rowOff>
    </xdr:to>
    <xdr:cxnSp macro="">
      <xdr:nvCxnSpPr>
        <xdr:cNvPr id="119" name="直線コネクタ 118"/>
        <xdr:cNvCxnSpPr/>
      </xdr:nvCxnSpPr>
      <xdr:spPr>
        <a:xfrm>
          <a:off x="3797300" y="9096640"/>
          <a:ext cx="838200" cy="10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9790</xdr:rowOff>
    </xdr:from>
    <xdr:to>
      <xdr:col>5</xdr:col>
      <xdr:colOff>358775</xdr:colOff>
      <xdr:row>53</xdr:row>
      <xdr:rowOff>62302</xdr:rowOff>
    </xdr:to>
    <xdr:cxnSp macro="">
      <xdr:nvCxnSpPr>
        <xdr:cNvPr id="122" name="直線コネクタ 121"/>
        <xdr:cNvCxnSpPr/>
      </xdr:nvCxnSpPr>
      <xdr:spPr>
        <a:xfrm flipV="1">
          <a:off x="2908300" y="9096640"/>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62302</xdr:rowOff>
    </xdr:from>
    <xdr:to>
      <xdr:col>4</xdr:col>
      <xdr:colOff>155575</xdr:colOff>
      <xdr:row>54</xdr:row>
      <xdr:rowOff>55542</xdr:rowOff>
    </xdr:to>
    <xdr:cxnSp macro="">
      <xdr:nvCxnSpPr>
        <xdr:cNvPr id="125" name="直線コネクタ 124"/>
        <xdr:cNvCxnSpPr/>
      </xdr:nvCxnSpPr>
      <xdr:spPr>
        <a:xfrm flipV="1">
          <a:off x="2019300" y="9149152"/>
          <a:ext cx="889000" cy="16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55542</xdr:rowOff>
    </xdr:from>
    <xdr:to>
      <xdr:col>2</xdr:col>
      <xdr:colOff>638175</xdr:colOff>
      <xdr:row>54</xdr:row>
      <xdr:rowOff>163801</xdr:rowOff>
    </xdr:to>
    <xdr:cxnSp macro="">
      <xdr:nvCxnSpPr>
        <xdr:cNvPr id="128" name="直線コネクタ 127"/>
        <xdr:cNvCxnSpPr/>
      </xdr:nvCxnSpPr>
      <xdr:spPr>
        <a:xfrm flipV="1">
          <a:off x="1130300" y="9313842"/>
          <a:ext cx="889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102205</xdr:rowOff>
    </xdr:from>
    <xdr:ext cx="534377" cy="259045"/>
    <xdr:sp macro="" textlink="">
      <xdr:nvSpPr>
        <xdr:cNvPr id="130" name="テキスト ボックス 129"/>
        <xdr:cNvSpPr txBox="1"/>
      </xdr:nvSpPr>
      <xdr:spPr>
        <a:xfrm>
          <a:off x="1752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41495</xdr:rowOff>
    </xdr:from>
    <xdr:ext cx="534377" cy="259045"/>
    <xdr:sp macro="" textlink="">
      <xdr:nvSpPr>
        <xdr:cNvPr id="132" name="テキスト ボックス 131"/>
        <xdr:cNvSpPr txBox="1"/>
      </xdr:nvSpPr>
      <xdr:spPr>
        <a:xfrm>
          <a:off x="863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61925</xdr:rowOff>
    </xdr:from>
    <xdr:to>
      <xdr:col>6</xdr:col>
      <xdr:colOff>561975</xdr:colOff>
      <xdr:row>53</xdr:row>
      <xdr:rowOff>163525</xdr:rowOff>
    </xdr:to>
    <xdr:sp macro="" textlink="">
      <xdr:nvSpPr>
        <xdr:cNvPr id="138" name="円/楕円 137"/>
        <xdr:cNvSpPr/>
      </xdr:nvSpPr>
      <xdr:spPr>
        <a:xfrm>
          <a:off x="4584700" y="91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84802</xdr:rowOff>
    </xdr:from>
    <xdr:ext cx="534377" cy="259045"/>
    <xdr:sp macro="" textlink="">
      <xdr:nvSpPr>
        <xdr:cNvPr id="139" name="物件費該当値テキスト"/>
        <xdr:cNvSpPr txBox="1"/>
      </xdr:nvSpPr>
      <xdr:spPr>
        <a:xfrm>
          <a:off x="4686300" y="90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61,076</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130440</xdr:rowOff>
    </xdr:from>
    <xdr:to>
      <xdr:col>5</xdr:col>
      <xdr:colOff>409575</xdr:colOff>
      <xdr:row>53</xdr:row>
      <xdr:rowOff>60590</xdr:rowOff>
    </xdr:to>
    <xdr:sp macro="" textlink="">
      <xdr:nvSpPr>
        <xdr:cNvPr id="140" name="円/楕円 139"/>
        <xdr:cNvSpPr/>
      </xdr:nvSpPr>
      <xdr:spPr>
        <a:xfrm>
          <a:off x="3746500" y="90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77117</xdr:rowOff>
    </xdr:from>
    <xdr:ext cx="534377" cy="259045"/>
    <xdr:sp macro="" textlink="">
      <xdr:nvSpPr>
        <xdr:cNvPr id="141" name="テキスト ボックス 140"/>
        <xdr:cNvSpPr txBox="1"/>
      </xdr:nvSpPr>
      <xdr:spPr>
        <a:xfrm>
          <a:off x="3530111" y="88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11502</xdr:rowOff>
    </xdr:from>
    <xdr:to>
      <xdr:col>4</xdr:col>
      <xdr:colOff>206375</xdr:colOff>
      <xdr:row>53</xdr:row>
      <xdr:rowOff>113102</xdr:rowOff>
    </xdr:to>
    <xdr:sp macro="" textlink="">
      <xdr:nvSpPr>
        <xdr:cNvPr id="142" name="円/楕円 141"/>
        <xdr:cNvSpPr/>
      </xdr:nvSpPr>
      <xdr:spPr>
        <a:xfrm>
          <a:off x="2857500" y="90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129629</xdr:rowOff>
    </xdr:from>
    <xdr:ext cx="534377" cy="259045"/>
    <xdr:sp macro="" textlink="">
      <xdr:nvSpPr>
        <xdr:cNvPr id="143" name="テキスト ボックス 142"/>
        <xdr:cNvSpPr txBox="1"/>
      </xdr:nvSpPr>
      <xdr:spPr>
        <a:xfrm>
          <a:off x="2641111" y="887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4742</xdr:rowOff>
    </xdr:from>
    <xdr:to>
      <xdr:col>3</xdr:col>
      <xdr:colOff>3175</xdr:colOff>
      <xdr:row>54</xdr:row>
      <xdr:rowOff>106342</xdr:rowOff>
    </xdr:to>
    <xdr:sp macro="" textlink="">
      <xdr:nvSpPr>
        <xdr:cNvPr id="144" name="円/楕円 143"/>
        <xdr:cNvSpPr/>
      </xdr:nvSpPr>
      <xdr:spPr>
        <a:xfrm>
          <a:off x="1968500" y="92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122869</xdr:rowOff>
    </xdr:from>
    <xdr:ext cx="534377" cy="259045"/>
    <xdr:sp macro="" textlink="">
      <xdr:nvSpPr>
        <xdr:cNvPr id="145" name="テキスト ボックス 144"/>
        <xdr:cNvSpPr txBox="1"/>
      </xdr:nvSpPr>
      <xdr:spPr>
        <a:xfrm>
          <a:off x="1752111" y="90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113001</xdr:rowOff>
    </xdr:from>
    <xdr:to>
      <xdr:col>1</xdr:col>
      <xdr:colOff>485775</xdr:colOff>
      <xdr:row>55</xdr:row>
      <xdr:rowOff>43151</xdr:rowOff>
    </xdr:to>
    <xdr:sp macro="" textlink="">
      <xdr:nvSpPr>
        <xdr:cNvPr id="146" name="円/楕円 145"/>
        <xdr:cNvSpPr/>
      </xdr:nvSpPr>
      <xdr:spPr>
        <a:xfrm>
          <a:off x="1079500" y="93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59678</xdr:rowOff>
    </xdr:from>
    <xdr:ext cx="534377" cy="259045"/>
    <xdr:sp macro="" textlink="">
      <xdr:nvSpPr>
        <xdr:cNvPr id="147" name="テキスト ボックス 146"/>
        <xdr:cNvSpPr txBox="1"/>
      </xdr:nvSpPr>
      <xdr:spPr>
        <a:xfrm>
          <a:off x="863111" y="9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35973</xdr:rowOff>
    </xdr:from>
    <xdr:to>
      <xdr:col>6</xdr:col>
      <xdr:colOff>511175</xdr:colOff>
      <xdr:row>77</xdr:row>
      <xdr:rowOff>46659</xdr:rowOff>
    </xdr:to>
    <xdr:cxnSp macro="">
      <xdr:nvCxnSpPr>
        <xdr:cNvPr id="172" name="直線コネクタ 171"/>
        <xdr:cNvCxnSpPr/>
      </xdr:nvCxnSpPr>
      <xdr:spPr>
        <a:xfrm>
          <a:off x="3797300" y="13237623"/>
          <a:ext cx="8382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17684</xdr:rowOff>
    </xdr:from>
    <xdr:to>
      <xdr:col>5</xdr:col>
      <xdr:colOff>358775</xdr:colOff>
      <xdr:row>77</xdr:row>
      <xdr:rowOff>35973</xdr:rowOff>
    </xdr:to>
    <xdr:cxnSp macro="">
      <xdr:nvCxnSpPr>
        <xdr:cNvPr id="175" name="直線コネクタ 174"/>
        <xdr:cNvCxnSpPr/>
      </xdr:nvCxnSpPr>
      <xdr:spPr>
        <a:xfrm>
          <a:off x="2908300" y="1321933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17684</xdr:rowOff>
    </xdr:from>
    <xdr:to>
      <xdr:col>4</xdr:col>
      <xdr:colOff>155575</xdr:colOff>
      <xdr:row>77</xdr:row>
      <xdr:rowOff>39973</xdr:rowOff>
    </xdr:to>
    <xdr:cxnSp macro="">
      <xdr:nvCxnSpPr>
        <xdr:cNvPr id="178" name="直線コネクタ 177"/>
        <xdr:cNvCxnSpPr/>
      </xdr:nvCxnSpPr>
      <xdr:spPr>
        <a:xfrm flipV="1">
          <a:off x="2019300" y="13219334"/>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30257</xdr:rowOff>
    </xdr:from>
    <xdr:to>
      <xdr:col>2</xdr:col>
      <xdr:colOff>638175</xdr:colOff>
      <xdr:row>77</xdr:row>
      <xdr:rowOff>39973</xdr:rowOff>
    </xdr:to>
    <xdr:cxnSp macro="">
      <xdr:nvCxnSpPr>
        <xdr:cNvPr id="181" name="直線コネクタ 180"/>
        <xdr:cNvCxnSpPr/>
      </xdr:nvCxnSpPr>
      <xdr:spPr>
        <a:xfrm>
          <a:off x="1130300" y="1323190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167309</xdr:rowOff>
    </xdr:from>
    <xdr:to>
      <xdr:col>6</xdr:col>
      <xdr:colOff>561975</xdr:colOff>
      <xdr:row>77</xdr:row>
      <xdr:rowOff>97459</xdr:rowOff>
    </xdr:to>
    <xdr:sp macro="" textlink="">
      <xdr:nvSpPr>
        <xdr:cNvPr id="191" name="円/楕円 190"/>
        <xdr:cNvSpPr/>
      </xdr:nvSpPr>
      <xdr:spPr>
        <a:xfrm>
          <a:off x="4584700" y="131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145736</xdr:rowOff>
    </xdr:from>
    <xdr:ext cx="469744" cy="259045"/>
    <xdr:sp macro="" textlink="">
      <xdr:nvSpPr>
        <xdr:cNvPr id="192" name="維持補修費該当値テキスト"/>
        <xdr:cNvSpPr txBox="1"/>
      </xdr:nvSpPr>
      <xdr:spPr>
        <a:xfrm>
          <a:off x="4686300" y="1317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156623</xdr:rowOff>
    </xdr:from>
    <xdr:to>
      <xdr:col>5</xdr:col>
      <xdr:colOff>409575</xdr:colOff>
      <xdr:row>77</xdr:row>
      <xdr:rowOff>86773</xdr:rowOff>
    </xdr:to>
    <xdr:sp macro="" textlink="">
      <xdr:nvSpPr>
        <xdr:cNvPr id="193" name="円/楕円 192"/>
        <xdr:cNvSpPr/>
      </xdr:nvSpPr>
      <xdr:spPr>
        <a:xfrm>
          <a:off x="3746500" y="131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77900</xdr:rowOff>
    </xdr:from>
    <xdr:ext cx="469744" cy="259045"/>
    <xdr:sp macro="" textlink="">
      <xdr:nvSpPr>
        <xdr:cNvPr id="194" name="テキスト ボックス 193"/>
        <xdr:cNvSpPr txBox="1"/>
      </xdr:nvSpPr>
      <xdr:spPr>
        <a:xfrm>
          <a:off x="3562427" y="1327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138334</xdr:rowOff>
    </xdr:from>
    <xdr:to>
      <xdr:col>4</xdr:col>
      <xdr:colOff>206375</xdr:colOff>
      <xdr:row>77</xdr:row>
      <xdr:rowOff>68484</xdr:rowOff>
    </xdr:to>
    <xdr:sp macro="" textlink="">
      <xdr:nvSpPr>
        <xdr:cNvPr id="195" name="円/楕円 194"/>
        <xdr:cNvSpPr/>
      </xdr:nvSpPr>
      <xdr:spPr>
        <a:xfrm>
          <a:off x="2857500" y="131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59611</xdr:rowOff>
    </xdr:from>
    <xdr:ext cx="469744" cy="259045"/>
    <xdr:sp macro="" textlink="">
      <xdr:nvSpPr>
        <xdr:cNvPr id="196" name="テキスト ボックス 195"/>
        <xdr:cNvSpPr txBox="1"/>
      </xdr:nvSpPr>
      <xdr:spPr>
        <a:xfrm>
          <a:off x="2673427" y="1326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160623</xdr:rowOff>
    </xdr:from>
    <xdr:to>
      <xdr:col>3</xdr:col>
      <xdr:colOff>3175</xdr:colOff>
      <xdr:row>77</xdr:row>
      <xdr:rowOff>90773</xdr:rowOff>
    </xdr:to>
    <xdr:sp macro="" textlink="">
      <xdr:nvSpPr>
        <xdr:cNvPr id="197" name="円/楕円 196"/>
        <xdr:cNvSpPr/>
      </xdr:nvSpPr>
      <xdr:spPr>
        <a:xfrm>
          <a:off x="1968500" y="131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81900</xdr:rowOff>
    </xdr:from>
    <xdr:ext cx="469744" cy="259045"/>
    <xdr:sp macro="" textlink="">
      <xdr:nvSpPr>
        <xdr:cNvPr id="198" name="テキスト ボックス 197"/>
        <xdr:cNvSpPr txBox="1"/>
      </xdr:nvSpPr>
      <xdr:spPr>
        <a:xfrm>
          <a:off x="1784427" y="1328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150907</xdr:rowOff>
    </xdr:from>
    <xdr:to>
      <xdr:col>1</xdr:col>
      <xdr:colOff>485775</xdr:colOff>
      <xdr:row>77</xdr:row>
      <xdr:rowOff>81057</xdr:rowOff>
    </xdr:to>
    <xdr:sp macro="" textlink="">
      <xdr:nvSpPr>
        <xdr:cNvPr id="199" name="円/楕円 198"/>
        <xdr:cNvSpPr/>
      </xdr:nvSpPr>
      <xdr:spPr>
        <a:xfrm>
          <a:off x="1079500" y="131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72184</xdr:rowOff>
    </xdr:from>
    <xdr:ext cx="469744" cy="259045"/>
    <xdr:sp macro="" textlink="">
      <xdr:nvSpPr>
        <xdr:cNvPr id="200" name="テキスト ボックス 199"/>
        <xdr:cNvSpPr txBox="1"/>
      </xdr:nvSpPr>
      <xdr:spPr>
        <a:xfrm>
          <a:off x="895427" y="1327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22200</xdr:rowOff>
    </xdr:from>
    <xdr:to>
      <xdr:col>6</xdr:col>
      <xdr:colOff>511175</xdr:colOff>
      <xdr:row>96</xdr:row>
      <xdr:rowOff>126180</xdr:rowOff>
    </xdr:to>
    <xdr:cxnSp macro="">
      <xdr:nvCxnSpPr>
        <xdr:cNvPr id="232" name="直線コネクタ 231"/>
        <xdr:cNvCxnSpPr/>
      </xdr:nvCxnSpPr>
      <xdr:spPr>
        <a:xfrm flipV="1">
          <a:off x="3797300" y="16481400"/>
          <a:ext cx="8382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126180</xdr:rowOff>
    </xdr:from>
    <xdr:to>
      <xdr:col>5</xdr:col>
      <xdr:colOff>358775</xdr:colOff>
      <xdr:row>97</xdr:row>
      <xdr:rowOff>6541</xdr:rowOff>
    </xdr:to>
    <xdr:cxnSp macro="">
      <xdr:nvCxnSpPr>
        <xdr:cNvPr id="235" name="直線コネクタ 234"/>
        <xdr:cNvCxnSpPr/>
      </xdr:nvCxnSpPr>
      <xdr:spPr>
        <a:xfrm flipV="1">
          <a:off x="2908300" y="16585380"/>
          <a:ext cx="889000" cy="5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6541</xdr:rowOff>
    </xdr:from>
    <xdr:to>
      <xdr:col>4</xdr:col>
      <xdr:colOff>155575</xdr:colOff>
      <xdr:row>97</xdr:row>
      <xdr:rowOff>59772</xdr:rowOff>
    </xdr:to>
    <xdr:cxnSp macro="">
      <xdr:nvCxnSpPr>
        <xdr:cNvPr id="238" name="直線コネクタ 237"/>
        <xdr:cNvCxnSpPr/>
      </xdr:nvCxnSpPr>
      <xdr:spPr>
        <a:xfrm flipV="1">
          <a:off x="2019300" y="16637191"/>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59772</xdr:rowOff>
    </xdr:from>
    <xdr:to>
      <xdr:col>2</xdr:col>
      <xdr:colOff>638175</xdr:colOff>
      <xdr:row>97</xdr:row>
      <xdr:rowOff>78288</xdr:rowOff>
    </xdr:to>
    <xdr:cxnSp macro="">
      <xdr:nvCxnSpPr>
        <xdr:cNvPr id="241" name="直線コネクタ 240"/>
        <xdr:cNvCxnSpPr/>
      </xdr:nvCxnSpPr>
      <xdr:spPr>
        <a:xfrm flipV="1">
          <a:off x="1130300" y="16690422"/>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142850</xdr:rowOff>
    </xdr:from>
    <xdr:to>
      <xdr:col>6</xdr:col>
      <xdr:colOff>561975</xdr:colOff>
      <xdr:row>96</xdr:row>
      <xdr:rowOff>73000</xdr:rowOff>
    </xdr:to>
    <xdr:sp macro="" textlink="">
      <xdr:nvSpPr>
        <xdr:cNvPr id="251" name="円/楕円 250"/>
        <xdr:cNvSpPr/>
      </xdr:nvSpPr>
      <xdr:spPr>
        <a:xfrm>
          <a:off x="4584700" y="164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121277</xdr:rowOff>
    </xdr:from>
    <xdr:ext cx="534377" cy="259045"/>
    <xdr:sp macro="" textlink="">
      <xdr:nvSpPr>
        <xdr:cNvPr id="252" name="扶助費該当値テキスト"/>
        <xdr:cNvSpPr txBox="1"/>
      </xdr:nvSpPr>
      <xdr:spPr>
        <a:xfrm>
          <a:off x="4686300" y="1640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76,196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75380</xdr:rowOff>
    </xdr:from>
    <xdr:to>
      <xdr:col>5</xdr:col>
      <xdr:colOff>409575</xdr:colOff>
      <xdr:row>97</xdr:row>
      <xdr:rowOff>5530</xdr:rowOff>
    </xdr:to>
    <xdr:sp macro="" textlink="">
      <xdr:nvSpPr>
        <xdr:cNvPr id="253" name="円/楕円 252"/>
        <xdr:cNvSpPr/>
      </xdr:nvSpPr>
      <xdr:spPr>
        <a:xfrm>
          <a:off x="3746500" y="16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168107</xdr:rowOff>
    </xdr:from>
    <xdr:ext cx="534377" cy="259045"/>
    <xdr:sp macro="" textlink="">
      <xdr:nvSpPr>
        <xdr:cNvPr id="254" name="テキスト ボックス 253"/>
        <xdr:cNvSpPr txBox="1"/>
      </xdr:nvSpPr>
      <xdr:spPr>
        <a:xfrm>
          <a:off x="3530111" y="1662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127191</xdr:rowOff>
    </xdr:from>
    <xdr:to>
      <xdr:col>4</xdr:col>
      <xdr:colOff>206375</xdr:colOff>
      <xdr:row>97</xdr:row>
      <xdr:rowOff>57341</xdr:rowOff>
    </xdr:to>
    <xdr:sp macro="" textlink="">
      <xdr:nvSpPr>
        <xdr:cNvPr id="255" name="円/楕円 254"/>
        <xdr:cNvSpPr/>
      </xdr:nvSpPr>
      <xdr:spPr>
        <a:xfrm>
          <a:off x="2857500" y="165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48468</xdr:rowOff>
    </xdr:from>
    <xdr:ext cx="534377" cy="259045"/>
    <xdr:sp macro="" textlink="">
      <xdr:nvSpPr>
        <xdr:cNvPr id="256" name="テキスト ボックス 255"/>
        <xdr:cNvSpPr txBox="1"/>
      </xdr:nvSpPr>
      <xdr:spPr>
        <a:xfrm>
          <a:off x="2641111" y="166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8972</xdr:rowOff>
    </xdr:from>
    <xdr:to>
      <xdr:col>3</xdr:col>
      <xdr:colOff>3175</xdr:colOff>
      <xdr:row>97</xdr:row>
      <xdr:rowOff>110572</xdr:rowOff>
    </xdr:to>
    <xdr:sp macro="" textlink="">
      <xdr:nvSpPr>
        <xdr:cNvPr id="257" name="円/楕円 256"/>
        <xdr:cNvSpPr/>
      </xdr:nvSpPr>
      <xdr:spPr>
        <a:xfrm>
          <a:off x="1968500" y="1663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101699</xdr:rowOff>
    </xdr:from>
    <xdr:ext cx="534377" cy="259045"/>
    <xdr:sp macro="" textlink="">
      <xdr:nvSpPr>
        <xdr:cNvPr id="258" name="テキスト ボックス 257"/>
        <xdr:cNvSpPr txBox="1"/>
      </xdr:nvSpPr>
      <xdr:spPr>
        <a:xfrm>
          <a:off x="1752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27488</xdr:rowOff>
    </xdr:from>
    <xdr:to>
      <xdr:col>1</xdr:col>
      <xdr:colOff>485775</xdr:colOff>
      <xdr:row>97</xdr:row>
      <xdr:rowOff>129088</xdr:rowOff>
    </xdr:to>
    <xdr:sp macro="" textlink="">
      <xdr:nvSpPr>
        <xdr:cNvPr id="259" name="円/楕円 258"/>
        <xdr:cNvSpPr/>
      </xdr:nvSpPr>
      <xdr:spPr>
        <a:xfrm>
          <a:off x="1079500" y="166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120215</xdr:rowOff>
    </xdr:from>
    <xdr:ext cx="534377" cy="259045"/>
    <xdr:sp macro="" textlink="">
      <xdr:nvSpPr>
        <xdr:cNvPr id="260" name="テキスト ボックス 259"/>
        <xdr:cNvSpPr txBox="1"/>
      </xdr:nvSpPr>
      <xdr:spPr>
        <a:xfrm>
          <a:off x="863111" y="167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86563</xdr:rowOff>
    </xdr:from>
    <xdr:to>
      <xdr:col>15</xdr:col>
      <xdr:colOff>180975</xdr:colOff>
      <xdr:row>35</xdr:row>
      <xdr:rowOff>154572</xdr:rowOff>
    </xdr:to>
    <xdr:cxnSp macro="">
      <xdr:nvCxnSpPr>
        <xdr:cNvPr id="289" name="直線コネクタ 288"/>
        <xdr:cNvCxnSpPr/>
      </xdr:nvCxnSpPr>
      <xdr:spPr>
        <a:xfrm>
          <a:off x="9639300" y="6087313"/>
          <a:ext cx="8382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86563</xdr:rowOff>
    </xdr:from>
    <xdr:to>
      <xdr:col>14</xdr:col>
      <xdr:colOff>28575</xdr:colOff>
      <xdr:row>35</xdr:row>
      <xdr:rowOff>168631</xdr:rowOff>
    </xdr:to>
    <xdr:cxnSp macro="">
      <xdr:nvCxnSpPr>
        <xdr:cNvPr id="292" name="直線コネクタ 291"/>
        <xdr:cNvCxnSpPr/>
      </xdr:nvCxnSpPr>
      <xdr:spPr>
        <a:xfrm flipV="1">
          <a:off x="8750300" y="6087313"/>
          <a:ext cx="8890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168631</xdr:rowOff>
    </xdr:from>
    <xdr:to>
      <xdr:col>12</xdr:col>
      <xdr:colOff>511175</xdr:colOff>
      <xdr:row>36</xdr:row>
      <xdr:rowOff>13170</xdr:rowOff>
    </xdr:to>
    <xdr:cxnSp macro="">
      <xdr:nvCxnSpPr>
        <xdr:cNvPr id="295" name="直線コネクタ 294"/>
        <xdr:cNvCxnSpPr/>
      </xdr:nvCxnSpPr>
      <xdr:spPr>
        <a:xfrm flipV="1">
          <a:off x="7861300" y="6169381"/>
          <a:ext cx="889000" cy="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89319</xdr:rowOff>
    </xdr:from>
    <xdr:to>
      <xdr:col>11</xdr:col>
      <xdr:colOff>307975</xdr:colOff>
      <xdr:row>36</xdr:row>
      <xdr:rowOff>13170</xdr:rowOff>
    </xdr:to>
    <xdr:cxnSp macro="">
      <xdr:nvCxnSpPr>
        <xdr:cNvPr id="298" name="直線コネクタ 297"/>
        <xdr:cNvCxnSpPr/>
      </xdr:nvCxnSpPr>
      <xdr:spPr>
        <a:xfrm>
          <a:off x="6972300" y="5918619"/>
          <a:ext cx="889000" cy="2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103772</xdr:rowOff>
    </xdr:from>
    <xdr:to>
      <xdr:col>15</xdr:col>
      <xdr:colOff>231775</xdr:colOff>
      <xdr:row>36</xdr:row>
      <xdr:rowOff>33922</xdr:rowOff>
    </xdr:to>
    <xdr:sp macro="" textlink="">
      <xdr:nvSpPr>
        <xdr:cNvPr id="308" name="円/楕円 307"/>
        <xdr:cNvSpPr/>
      </xdr:nvSpPr>
      <xdr:spPr>
        <a:xfrm>
          <a:off x="10426700" y="61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126649</xdr:rowOff>
    </xdr:from>
    <xdr:ext cx="534377" cy="259045"/>
    <xdr:sp macro="" textlink="">
      <xdr:nvSpPr>
        <xdr:cNvPr id="309" name="補助費等該当値テキスト"/>
        <xdr:cNvSpPr txBox="1"/>
      </xdr:nvSpPr>
      <xdr:spPr>
        <a:xfrm>
          <a:off x="10528300" y="59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45,329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35763</xdr:rowOff>
    </xdr:from>
    <xdr:to>
      <xdr:col>14</xdr:col>
      <xdr:colOff>79375</xdr:colOff>
      <xdr:row>35</xdr:row>
      <xdr:rowOff>137363</xdr:rowOff>
    </xdr:to>
    <xdr:sp macro="" textlink="">
      <xdr:nvSpPr>
        <xdr:cNvPr id="310" name="円/楕円 309"/>
        <xdr:cNvSpPr/>
      </xdr:nvSpPr>
      <xdr:spPr>
        <a:xfrm>
          <a:off x="9588500" y="60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153890</xdr:rowOff>
    </xdr:from>
    <xdr:ext cx="534377" cy="259045"/>
    <xdr:sp macro="" textlink="">
      <xdr:nvSpPr>
        <xdr:cNvPr id="311" name="テキスト ボックス 310"/>
        <xdr:cNvSpPr txBox="1"/>
      </xdr:nvSpPr>
      <xdr:spPr>
        <a:xfrm>
          <a:off x="9372111" y="58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117831</xdr:rowOff>
    </xdr:from>
    <xdr:to>
      <xdr:col>12</xdr:col>
      <xdr:colOff>561975</xdr:colOff>
      <xdr:row>36</xdr:row>
      <xdr:rowOff>47981</xdr:rowOff>
    </xdr:to>
    <xdr:sp macro="" textlink="">
      <xdr:nvSpPr>
        <xdr:cNvPr id="312" name="円/楕円 311"/>
        <xdr:cNvSpPr/>
      </xdr:nvSpPr>
      <xdr:spPr>
        <a:xfrm>
          <a:off x="8699500" y="61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64508</xdr:rowOff>
    </xdr:from>
    <xdr:ext cx="534377" cy="259045"/>
    <xdr:sp macro="" textlink="">
      <xdr:nvSpPr>
        <xdr:cNvPr id="313" name="テキスト ボックス 312"/>
        <xdr:cNvSpPr txBox="1"/>
      </xdr:nvSpPr>
      <xdr:spPr>
        <a:xfrm>
          <a:off x="8483111" y="58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133820</xdr:rowOff>
    </xdr:from>
    <xdr:to>
      <xdr:col>11</xdr:col>
      <xdr:colOff>358775</xdr:colOff>
      <xdr:row>36</xdr:row>
      <xdr:rowOff>63970</xdr:rowOff>
    </xdr:to>
    <xdr:sp macro="" textlink="">
      <xdr:nvSpPr>
        <xdr:cNvPr id="314" name="円/楕円 313"/>
        <xdr:cNvSpPr/>
      </xdr:nvSpPr>
      <xdr:spPr>
        <a:xfrm>
          <a:off x="7810500" y="61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80497</xdr:rowOff>
    </xdr:from>
    <xdr:ext cx="534377" cy="259045"/>
    <xdr:sp macro="" textlink="">
      <xdr:nvSpPr>
        <xdr:cNvPr id="315" name="テキスト ボックス 314"/>
        <xdr:cNvSpPr txBox="1"/>
      </xdr:nvSpPr>
      <xdr:spPr>
        <a:xfrm>
          <a:off x="7594111" y="59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38519</xdr:rowOff>
    </xdr:from>
    <xdr:to>
      <xdr:col>10</xdr:col>
      <xdr:colOff>155575</xdr:colOff>
      <xdr:row>34</xdr:row>
      <xdr:rowOff>140119</xdr:rowOff>
    </xdr:to>
    <xdr:sp macro="" textlink="">
      <xdr:nvSpPr>
        <xdr:cNvPr id="316" name="円/楕円 315"/>
        <xdr:cNvSpPr/>
      </xdr:nvSpPr>
      <xdr:spPr>
        <a:xfrm>
          <a:off x="6921500" y="586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156646</xdr:rowOff>
    </xdr:from>
    <xdr:ext cx="534377" cy="259045"/>
    <xdr:sp macro="" textlink="">
      <xdr:nvSpPr>
        <xdr:cNvPr id="317" name="テキスト ボックス 316"/>
        <xdr:cNvSpPr txBox="1"/>
      </xdr:nvSpPr>
      <xdr:spPr>
        <a:xfrm>
          <a:off x="6705111" y="56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69321</xdr:rowOff>
    </xdr:from>
    <xdr:to>
      <xdr:col>15</xdr:col>
      <xdr:colOff>180975</xdr:colOff>
      <xdr:row>58</xdr:row>
      <xdr:rowOff>149412</xdr:rowOff>
    </xdr:to>
    <xdr:cxnSp macro="">
      <xdr:nvCxnSpPr>
        <xdr:cNvPr id="346" name="直線コネクタ 345"/>
        <xdr:cNvCxnSpPr/>
      </xdr:nvCxnSpPr>
      <xdr:spPr>
        <a:xfrm>
          <a:off x="9639300" y="10013421"/>
          <a:ext cx="838200" cy="8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27922</xdr:rowOff>
    </xdr:from>
    <xdr:to>
      <xdr:col>14</xdr:col>
      <xdr:colOff>28575</xdr:colOff>
      <xdr:row>58</xdr:row>
      <xdr:rowOff>69321</xdr:rowOff>
    </xdr:to>
    <xdr:cxnSp macro="">
      <xdr:nvCxnSpPr>
        <xdr:cNvPr id="349" name="直線コネクタ 348"/>
        <xdr:cNvCxnSpPr/>
      </xdr:nvCxnSpPr>
      <xdr:spPr>
        <a:xfrm>
          <a:off x="8750300" y="9972022"/>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27922</xdr:rowOff>
    </xdr:from>
    <xdr:to>
      <xdr:col>12</xdr:col>
      <xdr:colOff>511175</xdr:colOff>
      <xdr:row>58</xdr:row>
      <xdr:rowOff>72430</xdr:rowOff>
    </xdr:to>
    <xdr:cxnSp macro="">
      <xdr:nvCxnSpPr>
        <xdr:cNvPr id="352" name="直線コネクタ 351"/>
        <xdr:cNvCxnSpPr/>
      </xdr:nvCxnSpPr>
      <xdr:spPr>
        <a:xfrm flipV="1">
          <a:off x="7861300" y="9972022"/>
          <a:ext cx="889000" cy="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24059</xdr:rowOff>
    </xdr:from>
    <xdr:to>
      <xdr:col>11</xdr:col>
      <xdr:colOff>307975</xdr:colOff>
      <xdr:row>58</xdr:row>
      <xdr:rowOff>72430</xdr:rowOff>
    </xdr:to>
    <xdr:cxnSp macro="">
      <xdr:nvCxnSpPr>
        <xdr:cNvPr id="355" name="直線コネクタ 354"/>
        <xdr:cNvCxnSpPr/>
      </xdr:nvCxnSpPr>
      <xdr:spPr>
        <a:xfrm>
          <a:off x="6972300" y="9796709"/>
          <a:ext cx="889000" cy="21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98612</xdr:rowOff>
    </xdr:from>
    <xdr:to>
      <xdr:col>15</xdr:col>
      <xdr:colOff>231775</xdr:colOff>
      <xdr:row>59</xdr:row>
      <xdr:rowOff>28762</xdr:rowOff>
    </xdr:to>
    <xdr:sp macro="" textlink="">
      <xdr:nvSpPr>
        <xdr:cNvPr id="365" name="円/楕円 364"/>
        <xdr:cNvSpPr/>
      </xdr:nvSpPr>
      <xdr:spPr>
        <a:xfrm>
          <a:off x="10426700" y="100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13539</xdr:rowOff>
    </xdr:from>
    <xdr:ext cx="534377" cy="259045"/>
    <xdr:sp macro="" textlink="">
      <xdr:nvSpPr>
        <xdr:cNvPr id="366" name="普通建設事業費該当値テキスト"/>
        <xdr:cNvSpPr txBox="1"/>
      </xdr:nvSpPr>
      <xdr:spPr>
        <a:xfrm>
          <a:off x="10528300" y="995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18521</xdr:rowOff>
    </xdr:from>
    <xdr:to>
      <xdr:col>14</xdr:col>
      <xdr:colOff>79375</xdr:colOff>
      <xdr:row>58</xdr:row>
      <xdr:rowOff>120121</xdr:rowOff>
    </xdr:to>
    <xdr:sp macro="" textlink="">
      <xdr:nvSpPr>
        <xdr:cNvPr id="367" name="円/楕円 366"/>
        <xdr:cNvSpPr/>
      </xdr:nvSpPr>
      <xdr:spPr>
        <a:xfrm>
          <a:off x="9588500" y="996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111248</xdr:rowOff>
    </xdr:from>
    <xdr:ext cx="534377" cy="259045"/>
    <xdr:sp macro="" textlink="">
      <xdr:nvSpPr>
        <xdr:cNvPr id="368" name="テキスト ボックス 367"/>
        <xdr:cNvSpPr txBox="1"/>
      </xdr:nvSpPr>
      <xdr:spPr>
        <a:xfrm>
          <a:off x="9372111" y="1005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148572</xdr:rowOff>
    </xdr:from>
    <xdr:to>
      <xdr:col>12</xdr:col>
      <xdr:colOff>561975</xdr:colOff>
      <xdr:row>58</xdr:row>
      <xdr:rowOff>78722</xdr:rowOff>
    </xdr:to>
    <xdr:sp macro="" textlink="">
      <xdr:nvSpPr>
        <xdr:cNvPr id="369" name="円/楕円 368"/>
        <xdr:cNvSpPr/>
      </xdr:nvSpPr>
      <xdr:spPr>
        <a:xfrm>
          <a:off x="8699500" y="99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69849</xdr:rowOff>
    </xdr:from>
    <xdr:ext cx="534377" cy="259045"/>
    <xdr:sp macro="" textlink="">
      <xdr:nvSpPr>
        <xdr:cNvPr id="370" name="テキスト ボックス 369"/>
        <xdr:cNvSpPr txBox="1"/>
      </xdr:nvSpPr>
      <xdr:spPr>
        <a:xfrm>
          <a:off x="8483111" y="100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21630</xdr:rowOff>
    </xdr:from>
    <xdr:to>
      <xdr:col>11</xdr:col>
      <xdr:colOff>358775</xdr:colOff>
      <xdr:row>58</xdr:row>
      <xdr:rowOff>123230</xdr:rowOff>
    </xdr:to>
    <xdr:sp macro="" textlink="">
      <xdr:nvSpPr>
        <xdr:cNvPr id="371" name="円/楕円 370"/>
        <xdr:cNvSpPr/>
      </xdr:nvSpPr>
      <xdr:spPr>
        <a:xfrm>
          <a:off x="7810500" y="99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114357</xdr:rowOff>
    </xdr:from>
    <xdr:ext cx="534377" cy="259045"/>
    <xdr:sp macro="" textlink="">
      <xdr:nvSpPr>
        <xdr:cNvPr id="372" name="テキスト ボックス 371"/>
        <xdr:cNvSpPr txBox="1"/>
      </xdr:nvSpPr>
      <xdr:spPr>
        <a:xfrm>
          <a:off x="7594111" y="1005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144709</xdr:rowOff>
    </xdr:from>
    <xdr:to>
      <xdr:col>10</xdr:col>
      <xdr:colOff>155575</xdr:colOff>
      <xdr:row>57</xdr:row>
      <xdr:rowOff>74859</xdr:rowOff>
    </xdr:to>
    <xdr:sp macro="" textlink="">
      <xdr:nvSpPr>
        <xdr:cNvPr id="373" name="円/楕円 372"/>
        <xdr:cNvSpPr/>
      </xdr:nvSpPr>
      <xdr:spPr>
        <a:xfrm>
          <a:off x="6921500" y="97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91386</xdr:rowOff>
    </xdr:from>
    <xdr:ext cx="534377" cy="259045"/>
    <xdr:sp macro="" textlink="">
      <xdr:nvSpPr>
        <xdr:cNvPr id="374" name="テキスト ボックス 373"/>
        <xdr:cNvSpPr txBox="1"/>
      </xdr:nvSpPr>
      <xdr:spPr>
        <a:xfrm>
          <a:off x="6705111" y="952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35082</xdr:rowOff>
    </xdr:from>
    <xdr:to>
      <xdr:col>15</xdr:col>
      <xdr:colOff>180975</xdr:colOff>
      <xdr:row>77</xdr:row>
      <xdr:rowOff>137158</xdr:rowOff>
    </xdr:to>
    <xdr:cxnSp macro="">
      <xdr:nvCxnSpPr>
        <xdr:cNvPr id="399" name="直線コネクタ 398"/>
        <xdr:cNvCxnSpPr/>
      </xdr:nvCxnSpPr>
      <xdr:spPr>
        <a:xfrm>
          <a:off x="9639300" y="13236732"/>
          <a:ext cx="838200" cy="10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166137</xdr:rowOff>
    </xdr:from>
    <xdr:to>
      <xdr:col>14</xdr:col>
      <xdr:colOff>28575</xdr:colOff>
      <xdr:row>77</xdr:row>
      <xdr:rowOff>35082</xdr:rowOff>
    </xdr:to>
    <xdr:cxnSp macro="">
      <xdr:nvCxnSpPr>
        <xdr:cNvPr id="402" name="直線コネクタ 401"/>
        <xdr:cNvCxnSpPr/>
      </xdr:nvCxnSpPr>
      <xdr:spPr>
        <a:xfrm>
          <a:off x="8750300" y="13196337"/>
          <a:ext cx="889000" cy="4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86358</xdr:rowOff>
    </xdr:from>
    <xdr:to>
      <xdr:col>15</xdr:col>
      <xdr:colOff>231775</xdr:colOff>
      <xdr:row>78</xdr:row>
      <xdr:rowOff>16508</xdr:rowOff>
    </xdr:to>
    <xdr:sp macro="" textlink="">
      <xdr:nvSpPr>
        <xdr:cNvPr id="412" name="円/楕円 411"/>
        <xdr:cNvSpPr/>
      </xdr:nvSpPr>
      <xdr:spPr>
        <a:xfrm>
          <a:off x="10426700" y="1328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47000</xdr:rowOff>
    </xdr:from>
    <xdr:ext cx="534377" cy="259045"/>
    <xdr:sp macro="" textlink="">
      <xdr:nvSpPr>
        <xdr:cNvPr id="413" name="普通建設事業費 （ うち新規整備　）該当値テキスト"/>
        <xdr:cNvSpPr txBox="1"/>
      </xdr:nvSpPr>
      <xdr:spPr>
        <a:xfrm>
          <a:off x="10528300" y="132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155732</xdr:rowOff>
    </xdr:from>
    <xdr:to>
      <xdr:col>14</xdr:col>
      <xdr:colOff>79375</xdr:colOff>
      <xdr:row>77</xdr:row>
      <xdr:rowOff>85882</xdr:rowOff>
    </xdr:to>
    <xdr:sp macro="" textlink="">
      <xdr:nvSpPr>
        <xdr:cNvPr id="414" name="円/楕円 413"/>
        <xdr:cNvSpPr/>
      </xdr:nvSpPr>
      <xdr:spPr>
        <a:xfrm>
          <a:off x="9588500" y="131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102409</xdr:rowOff>
    </xdr:from>
    <xdr:ext cx="534377" cy="259045"/>
    <xdr:sp macro="" textlink="">
      <xdr:nvSpPr>
        <xdr:cNvPr id="415" name="テキスト ボックス 414"/>
        <xdr:cNvSpPr txBox="1"/>
      </xdr:nvSpPr>
      <xdr:spPr>
        <a:xfrm>
          <a:off x="9372111" y="129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115337</xdr:rowOff>
    </xdr:from>
    <xdr:to>
      <xdr:col>12</xdr:col>
      <xdr:colOff>561975</xdr:colOff>
      <xdr:row>77</xdr:row>
      <xdr:rowOff>45487</xdr:rowOff>
    </xdr:to>
    <xdr:sp macro="" textlink="">
      <xdr:nvSpPr>
        <xdr:cNvPr id="416" name="円/楕円 415"/>
        <xdr:cNvSpPr/>
      </xdr:nvSpPr>
      <xdr:spPr>
        <a:xfrm>
          <a:off x="8699500" y="131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62015</xdr:rowOff>
    </xdr:from>
    <xdr:ext cx="534377" cy="259045"/>
    <xdr:sp macro="" textlink="">
      <xdr:nvSpPr>
        <xdr:cNvPr id="417" name="テキスト ボックス 416"/>
        <xdr:cNvSpPr txBox="1"/>
      </xdr:nvSpPr>
      <xdr:spPr>
        <a:xfrm>
          <a:off x="8483111" y="1292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79102</xdr:rowOff>
    </xdr:from>
    <xdr:to>
      <xdr:col>15</xdr:col>
      <xdr:colOff>180975</xdr:colOff>
      <xdr:row>98</xdr:row>
      <xdr:rowOff>99219</xdr:rowOff>
    </xdr:to>
    <xdr:cxnSp macro="">
      <xdr:nvCxnSpPr>
        <xdr:cNvPr id="446" name="直線コネクタ 445"/>
        <xdr:cNvCxnSpPr/>
      </xdr:nvCxnSpPr>
      <xdr:spPr>
        <a:xfrm>
          <a:off x="9639300" y="16881202"/>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79102</xdr:rowOff>
    </xdr:from>
    <xdr:to>
      <xdr:col>14</xdr:col>
      <xdr:colOff>28575</xdr:colOff>
      <xdr:row>98</xdr:row>
      <xdr:rowOff>97123</xdr:rowOff>
    </xdr:to>
    <xdr:cxnSp macro="">
      <xdr:nvCxnSpPr>
        <xdr:cNvPr id="449" name="直線コネクタ 448"/>
        <xdr:cNvCxnSpPr/>
      </xdr:nvCxnSpPr>
      <xdr:spPr>
        <a:xfrm flipV="1">
          <a:off x="8750300" y="16881202"/>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48419</xdr:rowOff>
    </xdr:from>
    <xdr:to>
      <xdr:col>15</xdr:col>
      <xdr:colOff>231775</xdr:colOff>
      <xdr:row>98</xdr:row>
      <xdr:rowOff>150019</xdr:rowOff>
    </xdr:to>
    <xdr:sp macro="" textlink="">
      <xdr:nvSpPr>
        <xdr:cNvPr id="459" name="円/楕円 458"/>
        <xdr:cNvSpPr/>
      </xdr:nvSpPr>
      <xdr:spPr>
        <a:xfrm>
          <a:off x="10426700" y="1685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134796</xdr:rowOff>
    </xdr:from>
    <xdr:ext cx="469744" cy="259045"/>
    <xdr:sp macro="" textlink="">
      <xdr:nvSpPr>
        <xdr:cNvPr id="460" name="普通建設事業費 （ うち更新整備　）該当値テキスト"/>
        <xdr:cNvSpPr txBox="1"/>
      </xdr:nvSpPr>
      <xdr:spPr>
        <a:xfrm>
          <a:off x="10528300" y="1676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28302</xdr:rowOff>
    </xdr:from>
    <xdr:to>
      <xdr:col>14</xdr:col>
      <xdr:colOff>79375</xdr:colOff>
      <xdr:row>98</xdr:row>
      <xdr:rowOff>129902</xdr:rowOff>
    </xdr:to>
    <xdr:sp macro="" textlink="">
      <xdr:nvSpPr>
        <xdr:cNvPr id="461" name="円/楕円 460"/>
        <xdr:cNvSpPr/>
      </xdr:nvSpPr>
      <xdr:spPr>
        <a:xfrm>
          <a:off x="9588500" y="168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121029</xdr:rowOff>
    </xdr:from>
    <xdr:ext cx="469744" cy="259045"/>
    <xdr:sp macro="" textlink="">
      <xdr:nvSpPr>
        <xdr:cNvPr id="462" name="テキスト ボックス 461"/>
        <xdr:cNvSpPr txBox="1"/>
      </xdr:nvSpPr>
      <xdr:spPr>
        <a:xfrm>
          <a:off x="9404427" y="169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46323</xdr:rowOff>
    </xdr:from>
    <xdr:to>
      <xdr:col>12</xdr:col>
      <xdr:colOff>561975</xdr:colOff>
      <xdr:row>98</xdr:row>
      <xdr:rowOff>147923</xdr:rowOff>
    </xdr:to>
    <xdr:sp macro="" textlink="">
      <xdr:nvSpPr>
        <xdr:cNvPr id="463" name="円/楕円 462"/>
        <xdr:cNvSpPr/>
      </xdr:nvSpPr>
      <xdr:spPr>
        <a:xfrm>
          <a:off x="8699500" y="168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139050</xdr:rowOff>
    </xdr:from>
    <xdr:ext cx="469744" cy="259045"/>
    <xdr:sp macro="" textlink="">
      <xdr:nvSpPr>
        <xdr:cNvPr id="464" name="テキスト ボックス 463"/>
        <xdr:cNvSpPr txBox="1"/>
      </xdr:nvSpPr>
      <xdr:spPr>
        <a:xfrm>
          <a:off x="8515427" y="1694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93843</xdr:rowOff>
    </xdr:from>
    <xdr:to>
      <xdr:col>23</xdr:col>
      <xdr:colOff>517525</xdr:colOff>
      <xdr:row>38</xdr:row>
      <xdr:rowOff>126807</xdr:rowOff>
    </xdr:to>
    <xdr:cxnSp macro="">
      <xdr:nvCxnSpPr>
        <xdr:cNvPr id="491" name="直線コネクタ 490"/>
        <xdr:cNvCxnSpPr/>
      </xdr:nvCxnSpPr>
      <xdr:spPr>
        <a:xfrm>
          <a:off x="15481300" y="6608943"/>
          <a:ext cx="8382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74366</xdr:rowOff>
    </xdr:from>
    <xdr:to>
      <xdr:col>22</xdr:col>
      <xdr:colOff>365125</xdr:colOff>
      <xdr:row>38</xdr:row>
      <xdr:rowOff>93843</xdr:rowOff>
    </xdr:to>
    <xdr:cxnSp macro="">
      <xdr:nvCxnSpPr>
        <xdr:cNvPr id="494" name="直線コネクタ 493"/>
        <xdr:cNvCxnSpPr/>
      </xdr:nvCxnSpPr>
      <xdr:spPr>
        <a:xfrm>
          <a:off x="14592300" y="6589466"/>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161739</xdr:rowOff>
    </xdr:from>
    <xdr:ext cx="378565" cy="259045"/>
    <xdr:sp macro="" textlink="">
      <xdr:nvSpPr>
        <xdr:cNvPr id="496" name="テキスト ボックス 495"/>
        <xdr:cNvSpPr txBox="1"/>
      </xdr:nvSpPr>
      <xdr:spPr>
        <a:xfrm>
          <a:off x="15292017" y="667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134259</xdr:rowOff>
    </xdr:from>
    <xdr:to>
      <xdr:col>21</xdr:col>
      <xdr:colOff>161925</xdr:colOff>
      <xdr:row>38</xdr:row>
      <xdr:rowOff>74366</xdr:rowOff>
    </xdr:to>
    <xdr:cxnSp macro="">
      <xdr:nvCxnSpPr>
        <xdr:cNvPr id="497" name="直線コネクタ 496"/>
        <xdr:cNvCxnSpPr/>
      </xdr:nvCxnSpPr>
      <xdr:spPr>
        <a:xfrm>
          <a:off x="13703300" y="6477909"/>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134259</xdr:rowOff>
    </xdr:from>
    <xdr:to>
      <xdr:col>19</xdr:col>
      <xdr:colOff>644525</xdr:colOff>
      <xdr:row>38</xdr:row>
      <xdr:rowOff>32898</xdr:rowOff>
    </xdr:to>
    <xdr:cxnSp macro="">
      <xdr:nvCxnSpPr>
        <xdr:cNvPr id="500" name="直線コネクタ 499"/>
        <xdr:cNvCxnSpPr/>
      </xdr:nvCxnSpPr>
      <xdr:spPr>
        <a:xfrm flipV="1">
          <a:off x="12814300" y="6477909"/>
          <a:ext cx="889000" cy="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76007</xdr:rowOff>
    </xdr:from>
    <xdr:to>
      <xdr:col>23</xdr:col>
      <xdr:colOff>568325</xdr:colOff>
      <xdr:row>39</xdr:row>
      <xdr:rowOff>6157</xdr:rowOff>
    </xdr:to>
    <xdr:sp macro="" textlink="">
      <xdr:nvSpPr>
        <xdr:cNvPr id="510" name="円/楕円 509"/>
        <xdr:cNvSpPr/>
      </xdr:nvSpPr>
      <xdr:spPr>
        <a:xfrm>
          <a:off x="162687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78565" cy="259045"/>
    <xdr:sp macro="" textlink="">
      <xdr:nvSpPr>
        <xdr:cNvPr id="511" name="災害復旧事業費該当値テキスト"/>
        <xdr:cNvSpPr txBox="1"/>
      </xdr:nvSpPr>
      <xdr:spPr>
        <a:xfrm>
          <a:off x="16370300"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43043</xdr:rowOff>
    </xdr:from>
    <xdr:to>
      <xdr:col>22</xdr:col>
      <xdr:colOff>415925</xdr:colOff>
      <xdr:row>38</xdr:row>
      <xdr:rowOff>144643</xdr:rowOff>
    </xdr:to>
    <xdr:sp macro="" textlink="">
      <xdr:nvSpPr>
        <xdr:cNvPr id="512" name="円/楕円 511"/>
        <xdr:cNvSpPr/>
      </xdr:nvSpPr>
      <xdr:spPr>
        <a:xfrm>
          <a:off x="15430500" y="6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161170</xdr:rowOff>
    </xdr:from>
    <xdr:ext cx="469744" cy="259045"/>
    <xdr:sp macro="" textlink="">
      <xdr:nvSpPr>
        <xdr:cNvPr id="513" name="テキスト ボックス 512"/>
        <xdr:cNvSpPr txBox="1"/>
      </xdr:nvSpPr>
      <xdr:spPr>
        <a:xfrm>
          <a:off x="15246427" y="633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23566</xdr:rowOff>
    </xdr:from>
    <xdr:to>
      <xdr:col>21</xdr:col>
      <xdr:colOff>212725</xdr:colOff>
      <xdr:row>38</xdr:row>
      <xdr:rowOff>125166</xdr:rowOff>
    </xdr:to>
    <xdr:sp macro="" textlink="">
      <xdr:nvSpPr>
        <xdr:cNvPr id="514" name="円/楕円 513"/>
        <xdr:cNvSpPr/>
      </xdr:nvSpPr>
      <xdr:spPr>
        <a:xfrm>
          <a:off x="14541500" y="65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116293</xdr:rowOff>
    </xdr:from>
    <xdr:ext cx="469744" cy="259045"/>
    <xdr:sp macro="" textlink="">
      <xdr:nvSpPr>
        <xdr:cNvPr id="515" name="テキスト ボックス 514"/>
        <xdr:cNvSpPr txBox="1"/>
      </xdr:nvSpPr>
      <xdr:spPr>
        <a:xfrm>
          <a:off x="14357427" y="66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83459</xdr:rowOff>
    </xdr:from>
    <xdr:to>
      <xdr:col>20</xdr:col>
      <xdr:colOff>9525</xdr:colOff>
      <xdr:row>38</xdr:row>
      <xdr:rowOff>13609</xdr:rowOff>
    </xdr:to>
    <xdr:sp macro="" textlink="">
      <xdr:nvSpPr>
        <xdr:cNvPr id="516" name="円/楕円 515"/>
        <xdr:cNvSpPr/>
      </xdr:nvSpPr>
      <xdr:spPr>
        <a:xfrm>
          <a:off x="13652500" y="64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4736</xdr:rowOff>
    </xdr:from>
    <xdr:ext cx="469744" cy="259045"/>
    <xdr:sp macro="" textlink="">
      <xdr:nvSpPr>
        <xdr:cNvPr id="517" name="テキスト ボックス 516"/>
        <xdr:cNvSpPr txBox="1"/>
      </xdr:nvSpPr>
      <xdr:spPr>
        <a:xfrm>
          <a:off x="13468427" y="651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153548</xdr:rowOff>
    </xdr:from>
    <xdr:to>
      <xdr:col>18</xdr:col>
      <xdr:colOff>492125</xdr:colOff>
      <xdr:row>38</xdr:row>
      <xdr:rowOff>83698</xdr:rowOff>
    </xdr:to>
    <xdr:sp macro="" textlink="">
      <xdr:nvSpPr>
        <xdr:cNvPr id="518" name="円/楕円 517"/>
        <xdr:cNvSpPr/>
      </xdr:nvSpPr>
      <xdr:spPr>
        <a:xfrm>
          <a:off x="12763500" y="64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74825</xdr:rowOff>
    </xdr:from>
    <xdr:ext cx="469744" cy="259045"/>
    <xdr:sp macro="" textlink="">
      <xdr:nvSpPr>
        <xdr:cNvPr id="519" name="テキスト ボックス 518"/>
        <xdr:cNvSpPr txBox="1"/>
      </xdr:nvSpPr>
      <xdr:spPr>
        <a:xfrm>
          <a:off x="12579427" y="658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158102</xdr:rowOff>
    </xdr:from>
    <xdr:to>
      <xdr:col>23</xdr:col>
      <xdr:colOff>517525</xdr:colOff>
      <xdr:row>75</xdr:row>
      <xdr:rowOff>28701</xdr:rowOff>
    </xdr:to>
    <xdr:cxnSp macro="">
      <xdr:nvCxnSpPr>
        <xdr:cNvPr id="601" name="直線コネクタ 600"/>
        <xdr:cNvCxnSpPr/>
      </xdr:nvCxnSpPr>
      <xdr:spPr>
        <a:xfrm flipV="1">
          <a:off x="15481300" y="12845402"/>
          <a:ext cx="8382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28701</xdr:rowOff>
    </xdr:from>
    <xdr:to>
      <xdr:col>22</xdr:col>
      <xdr:colOff>365125</xdr:colOff>
      <xdr:row>75</xdr:row>
      <xdr:rowOff>73306</xdr:rowOff>
    </xdr:to>
    <xdr:cxnSp macro="">
      <xdr:nvCxnSpPr>
        <xdr:cNvPr id="604" name="直線コネクタ 603"/>
        <xdr:cNvCxnSpPr/>
      </xdr:nvCxnSpPr>
      <xdr:spPr>
        <a:xfrm flipV="1">
          <a:off x="14592300" y="12887451"/>
          <a:ext cx="889000" cy="4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73306</xdr:rowOff>
    </xdr:from>
    <xdr:to>
      <xdr:col>21</xdr:col>
      <xdr:colOff>161925</xdr:colOff>
      <xdr:row>75</xdr:row>
      <xdr:rowOff>120169</xdr:rowOff>
    </xdr:to>
    <xdr:cxnSp macro="">
      <xdr:nvCxnSpPr>
        <xdr:cNvPr id="607" name="直線コネクタ 606"/>
        <xdr:cNvCxnSpPr/>
      </xdr:nvCxnSpPr>
      <xdr:spPr>
        <a:xfrm flipV="1">
          <a:off x="13703300" y="12932056"/>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120169</xdr:rowOff>
    </xdr:from>
    <xdr:to>
      <xdr:col>19</xdr:col>
      <xdr:colOff>644525</xdr:colOff>
      <xdr:row>75</xdr:row>
      <xdr:rowOff>137257</xdr:rowOff>
    </xdr:to>
    <xdr:cxnSp macro="">
      <xdr:nvCxnSpPr>
        <xdr:cNvPr id="610" name="直線コネクタ 609"/>
        <xdr:cNvCxnSpPr/>
      </xdr:nvCxnSpPr>
      <xdr:spPr>
        <a:xfrm flipV="1">
          <a:off x="12814300" y="12978919"/>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107302</xdr:rowOff>
    </xdr:from>
    <xdr:to>
      <xdr:col>23</xdr:col>
      <xdr:colOff>568325</xdr:colOff>
      <xdr:row>75</xdr:row>
      <xdr:rowOff>37452</xdr:rowOff>
    </xdr:to>
    <xdr:sp macro="" textlink="">
      <xdr:nvSpPr>
        <xdr:cNvPr id="620" name="円/楕円 619"/>
        <xdr:cNvSpPr/>
      </xdr:nvSpPr>
      <xdr:spPr>
        <a:xfrm>
          <a:off x="16268700" y="127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130179</xdr:rowOff>
    </xdr:from>
    <xdr:ext cx="534377" cy="259045"/>
    <xdr:sp macro="" textlink="">
      <xdr:nvSpPr>
        <xdr:cNvPr id="621" name="公債費該当値テキスト"/>
        <xdr:cNvSpPr txBox="1"/>
      </xdr:nvSpPr>
      <xdr:spPr>
        <a:xfrm>
          <a:off x="16370300" y="126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149351</xdr:rowOff>
    </xdr:from>
    <xdr:to>
      <xdr:col>22</xdr:col>
      <xdr:colOff>415925</xdr:colOff>
      <xdr:row>75</xdr:row>
      <xdr:rowOff>79501</xdr:rowOff>
    </xdr:to>
    <xdr:sp macro="" textlink="">
      <xdr:nvSpPr>
        <xdr:cNvPr id="622" name="円/楕円 621"/>
        <xdr:cNvSpPr/>
      </xdr:nvSpPr>
      <xdr:spPr>
        <a:xfrm>
          <a:off x="15430500" y="128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96028</xdr:rowOff>
    </xdr:from>
    <xdr:ext cx="534377" cy="259045"/>
    <xdr:sp macro="" textlink="">
      <xdr:nvSpPr>
        <xdr:cNvPr id="623" name="テキスト ボックス 622"/>
        <xdr:cNvSpPr txBox="1"/>
      </xdr:nvSpPr>
      <xdr:spPr>
        <a:xfrm>
          <a:off x="15214111" y="126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22506</xdr:rowOff>
    </xdr:from>
    <xdr:to>
      <xdr:col>21</xdr:col>
      <xdr:colOff>212725</xdr:colOff>
      <xdr:row>75</xdr:row>
      <xdr:rowOff>124106</xdr:rowOff>
    </xdr:to>
    <xdr:sp macro="" textlink="">
      <xdr:nvSpPr>
        <xdr:cNvPr id="624" name="円/楕円 623"/>
        <xdr:cNvSpPr/>
      </xdr:nvSpPr>
      <xdr:spPr>
        <a:xfrm>
          <a:off x="14541500" y="128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140633</xdr:rowOff>
    </xdr:from>
    <xdr:ext cx="534377" cy="259045"/>
    <xdr:sp macro="" textlink="">
      <xdr:nvSpPr>
        <xdr:cNvPr id="625" name="テキスト ボックス 624"/>
        <xdr:cNvSpPr txBox="1"/>
      </xdr:nvSpPr>
      <xdr:spPr>
        <a:xfrm>
          <a:off x="14325111" y="126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69369</xdr:rowOff>
    </xdr:from>
    <xdr:to>
      <xdr:col>20</xdr:col>
      <xdr:colOff>9525</xdr:colOff>
      <xdr:row>75</xdr:row>
      <xdr:rowOff>170969</xdr:rowOff>
    </xdr:to>
    <xdr:sp macro="" textlink="">
      <xdr:nvSpPr>
        <xdr:cNvPr id="626" name="円/楕円 625"/>
        <xdr:cNvSpPr/>
      </xdr:nvSpPr>
      <xdr:spPr>
        <a:xfrm>
          <a:off x="13652500" y="1292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16046</xdr:rowOff>
    </xdr:from>
    <xdr:ext cx="534377" cy="259045"/>
    <xdr:sp macro="" textlink="">
      <xdr:nvSpPr>
        <xdr:cNvPr id="627" name="テキスト ボックス 626"/>
        <xdr:cNvSpPr txBox="1"/>
      </xdr:nvSpPr>
      <xdr:spPr>
        <a:xfrm>
          <a:off x="13436111" y="1270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86457</xdr:rowOff>
    </xdr:from>
    <xdr:to>
      <xdr:col>18</xdr:col>
      <xdr:colOff>492125</xdr:colOff>
      <xdr:row>76</xdr:row>
      <xdr:rowOff>16607</xdr:rowOff>
    </xdr:to>
    <xdr:sp macro="" textlink="">
      <xdr:nvSpPr>
        <xdr:cNvPr id="628" name="円/楕円 627"/>
        <xdr:cNvSpPr/>
      </xdr:nvSpPr>
      <xdr:spPr>
        <a:xfrm>
          <a:off x="12763500" y="129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33134</xdr:rowOff>
    </xdr:from>
    <xdr:ext cx="534377" cy="259045"/>
    <xdr:sp macro="" textlink="">
      <xdr:nvSpPr>
        <xdr:cNvPr id="629" name="テキスト ボックス 628"/>
        <xdr:cNvSpPr txBox="1"/>
      </xdr:nvSpPr>
      <xdr:spPr>
        <a:xfrm>
          <a:off x="12547111" y="127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98763</xdr:rowOff>
    </xdr:from>
    <xdr:to>
      <xdr:col>23</xdr:col>
      <xdr:colOff>517525</xdr:colOff>
      <xdr:row>98</xdr:row>
      <xdr:rowOff>114233</xdr:rowOff>
    </xdr:to>
    <xdr:cxnSp macro="">
      <xdr:nvCxnSpPr>
        <xdr:cNvPr id="656" name="直線コネクタ 655"/>
        <xdr:cNvCxnSpPr/>
      </xdr:nvCxnSpPr>
      <xdr:spPr>
        <a:xfrm flipV="1">
          <a:off x="15481300" y="16900863"/>
          <a:ext cx="838200" cy="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107138</xdr:rowOff>
    </xdr:from>
    <xdr:to>
      <xdr:col>22</xdr:col>
      <xdr:colOff>365125</xdr:colOff>
      <xdr:row>98</xdr:row>
      <xdr:rowOff>114233</xdr:rowOff>
    </xdr:to>
    <xdr:cxnSp macro="">
      <xdr:nvCxnSpPr>
        <xdr:cNvPr id="659" name="直線コネクタ 658"/>
        <xdr:cNvCxnSpPr/>
      </xdr:nvCxnSpPr>
      <xdr:spPr>
        <a:xfrm>
          <a:off x="14592300" y="16909238"/>
          <a:ext cx="8890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107138</xdr:rowOff>
    </xdr:from>
    <xdr:to>
      <xdr:col>21</xdr:col>
      <xdr:colOff>161925</xdr:colOff>
      <xdr:row>98</xdr:row>
      <xdr:rowOff>113046</xdr:rowOff>
    </xdr:to>
    <xdr:cxnSp macro="">
      <xdr:nvCxnSpPr>
        <xdr:cNvPr id="662" name="直線コネクタ 661"/>
        <xdr:cNvCxnSpPr/>
      </xdr:nvCxnSpPr>
      <xdr:spPr>
        <a:xfrm flipV="1">
          <a:off x="13703300" y="16909238"/>
          <a:ext cx="8890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112652</xdr:rowOff>
    </xdr:from>
    <xdr:to>
      <xdr:col>19</xdr:col>
      <xdr:colOff>644525</xdr:colOff>
      <xdr:row>98</xdr:row>
      <xdr:rowOff>113046</xdr:rowOff>
    </xdr:to>
    <xdr:cxnSp macro="">
      <xdr:nvCxnSpPr>
        <xdr:cNvPr id="665" name="直線コネクタ 664"/>
        <xdr:cNvCxnSpPr/>
      </xdr:nvCxnSpPr>
      <xdr:spPr>
        <a:xfrm>
          <a:off x="12814300" y="16743302"/>
          <a:ext cx="889000" cy="1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47963</xdr:rowOff>
    </xdr:from>
    <xdr:to>
      <xdr:col>23</xdr:col>
      <xdr:colOff>568325</xdr:colOff>
      <xdr:row>98</xdr:row>
      <xdr:rowOff>149563</xdr:rowOff>
    </xdr:to>
    <xdr:sp macro="" textlink="">
      <xdr:nvSpPr>
        <xdr:cNvPr id="675" name="円/楕円 674"/>
        <xdr:cNvSpPr/>
      </xdr:nvSpPr>
      <xdr:spPr>
        <a:xfrm>
          <a:off x="16268700" y="168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156034</xdr:rowOff>
    </xdr:from>
    <xdr:ext cx="469744" cy="259045"/>
    <xdr:sp macro="" textlink="">
      <xdr:nvSpPr>
        <xdr:cNvPr id="676" name="積立金該当値テキスト"/>
        <xdr:cNvSpPr txBox="1"/>
      </xdr:nvSpPr>
      <xdr:spPr>
        <a:xfrm>
          <a:off x="16370300" y="1678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63433</xdr:rowOff>
    </xdr:from>
    <xdr:to>
      <xdr:col>22</xdr:col>
      <xdr:colOff>415925</xdr:colOff>
      <xdr:row>98</xdr:row>
      <xdr:rowOff>165033</xdr:rowOff>
    </xdr:to>
    <xdr:sp macro="" textlink="">
      <xdr:nvSpPr>
        <xdr:cNvPr id="677" name="円/楕円 676"/>
        <xdr:cNvSpPr/>
      </xdr:nvSpPr>
      <xdr:spPr>
        <a:xfrm>
          <a:off x="15430500" y="168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156160</xdr:rowOff>
    </xdr:from>
    <xdr:ext cx="469744" cy="259045"/>
    <xdr:sp macro="" textlink="">
      <xdr:nvSpPr>
        <xdr:cNvPr id="678" name="テキスト ボックス 677"/>
        <xdr:cNvSpPr txBox="1"/>
      </xdr:nvSpPr>
      <xdr:spPr>
        <a:xfrm>
          <a:off x="15246427" y="1695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56338</xdr:rowOff>
    </xdr:from>
    <xdr:to>
      <xdr:col>21</xdr:col>
      <xdr:colOff>212725</xdr:colOff>
      <xdr:row>98</xdr:row>
      <xdr:rowOff>157938</xdr:rowOff>
    </xdr:to>
    <xdr:sp macro="" textlink="">
      <xdr:nvSpPr>
        <xdr:cNvPr id="679" name="円/楕円 678"/>
        <xdr:cNvSpPr/>
      </xdr:nvSpPr>
      <xdr:spPr>
        <a:xfrm>
          <a:off x="14541500" y="168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149065</xdr:rowOff>
    </xdr:from>
    <xdr:ext cx="469744" cy="259045"/>
    <xdr:sp macro="" textlink="">
      <xdr:nvSpPr>
        <xdr:cNvPr id="680" name="テキスト ボックス 679"/>
        <xdr:cNvSpPr txBox="1"/>
      </xdr:nvSpPr>
      <xdr:spPr>
        <a:xfrm>
          <a:off x="14357427" y="1695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62246</xdr:rowOff>
    </xdr:from>
    <xdr:to>
      <xdr:col>20</xdr:col>
      <xdr:colOff>9525</xdr:colOff>
      <xdr:row>98</xdr:row>
      <xdr:rowOff>163846</xdr:rowOff>
    </xdr:to>
    <xdr:sp macro="" textlink="">
      <xdr:nvSpPr>
        <xdr:cNvPr id="681" name="円/楕円 680"/>
        <xdr:cNvSpPr/>
      </xdr:nvSpPr>
      <xdr:spPr>
        <a:xfrm>
          <a:off x="13652500" y="168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154973</xdr:rowOff>
    </xdr:from>
    <xdr:ext cx="469744" cy="259045"/>
    <xdr:sp macro="" textlink="">
      <xdr:nvSpPr>
        <xdr:cNvPr id="682" name="テキスト ボックス 681"/>
        <xdr:cNvSpPr txBox="1"/>
      </xdr:nvSpPr>
      <xdr:spPr>
        <a:xfrm>
          <a:off x="13468427" y="1695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61852</xdr:rowOff>
    </xdr:from>
    <xdr:to>
      <xdr:col>18</xdr:col>
      <xdr:colOff>492125</xdr:colOff>
      <xdr:row>97</xdr:row>
      <xdr:rowOff>163452</xdr:rowOff>
    </xdr:to>
    <xdr:sp macro="" textlink="">
      <xdr:nvSpPr>
        <xdr:cNvPr id="683" name="円/楕円 682"/>
        <xdr:cNvSpPr/>
      </xdr:nvSpPr>
      <xdr:spPr>
        <a:xfrm>
          <a:off x="12763500" y="166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154579</xdr:rowOff>
    </xdr:from>
    <xdr:ext cx="534377" cy="259045"/>
    <xdr:sp macro="" textlink="">
      <xdr:nvSpPr>
        <xdr:cNvPr id="684" name="テキスト ボックス 683"/>
        <xdr:cNvSpPr txBox="1"/>
      </xdr:nvSpPr>
      <xdr:spPr>
        <a:xfrm>
          <a:off x="12547111" y="167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19086</xdr:rowOff>
    </xdr:from>
    <xdr:to>
      <xdr:col>32</xdr:col>
      <xdr:colOff>187325</xdr:colOff>
      <xdr:row>39</xdr:row>
      <xdr:rowOff>93871</xdr:rowOff>
    </xdr:to>
    <xdr:cxnSp macro="">
      <xdr:nvCxnSpPr>
        <xdr:cNvPr id="715" name="直線コネクタ 714"/>
        <xdr:cNvCxnSpPr/>
      </xdr:nvCxnSpPr>
      <xdr:spPr>
        <a:xfrm>
          <a:off x="21323300" y="6705636"/>
          <a:ext cx="8382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19086</xdr:rowOff>
    </xdr:from>
    <xdr:to>
      <xdr:col>31</xdr:col>
      <xdr:colOff>34925</xdr:colOff>
      <xdr:row>39</xdr:row>
      <xdr:rowOff>60888</xdr:rowOff>
    </xdr:to>
    <xdr:cxnSp macro="">
      <xdr:nvCxnSpPr>
        <xdr:cNvPr id="718" name="直線コネクタ 717"/>
        <xdr:cNvCxnSpPr/>
      </xdr:nvCxnSpPr>
      <xdr:spPr>
        <a:xfrm flipV="1">
          <a:off x="20434300" y="6705636"/>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42817</xdr:rowOff>
    </xdr:from>
    <xdr:to>
      <xdr:col>29</xdr:col>
      <xdr:colOff>517525</xdr:colOff>
      <xdr:row>39</xdr:row>
      <xdr:rowOff>60888</xdr:rowOff>
    </xdr:to>
    <xdr:cxnSp macro="">
      <xdr:nvCxnSpPr>
        <xdr:cNvPr id="721" name="直線コネクタ 720"/>
        <xdr:cNvCxnSpPr/>
      </xdr:nvCxnSpPr>
      <xdr:spPr>
        <a:xfrm>
          <a:off x="19545300" y="6557917"/>
          <a:ext cx="889000" cy="18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22461</xdr:rowOff>
    </xdr:from>
    <xdr:to>
      <xdr:col>28</xdr:col>
      <xdr:colOff>314325</xdr:colOff>
      <xdr:row>38</xdr:row>
      <xdr:rowOff>42817</xdr:rowOff>
    </xdr:to>
    <xdr:cxnSp macro="">
      <xdr:nvCxnSpPr>
        <xdr:cNvPr id="724" name="直線コネクタ 723"/>
        <xdr:cNvCxnSpPr/>
      </xdr:nvCxnSpPr>
      <xdr:spPr>
        <a:xfrm>
          <a:off x="18656300" y="6537561"/>
          <a:ext cx="889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128831</xdr:rowOff>
    </xdr:from>
    <xdr:ext cx="469744" cy="259045"/>
    <xdr:sp macro="" textlink="">
      <xdr:nvSpPr>
        <xdr:cNvPr id="726" name="テキスト ボックス 725"/>
        <xdr:cNvSpPr txBox="1"/>
      </xdr:nvSpPr>
      <xdr:spPr>
        <a:xfrm>
          <a:off x="193104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151038</xdr:rowOff>
    </xdr:from>
    <xdr:ext cx="469744" cy="259045"/>
    <xdr:sp macro="" textlink="">
      <xdr:nvSpPr>
        <xdr:cNvPr id="728" name="テキスト ボックス 727"/>
        <xdr:cNvSpPr txBox="1"/>
      </xdr:nvSpPr>
      <xdr:spPr>
        <a:xfrm>
          <a:off x="18421427"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43071</xdr:rowOff>
    </xdr:from>
    <xdr:to>
      <xdr:col>32</xdr:col>
      <xdr:colOff>238125</xdr:colOff>
      <xdr:row>39</xdr:row>
      <xdr:rowOff>144671</xdr:rowOff>
    </xdr:to>
    <xdr:sp macro="" textlink="">
      <xdr:nvSpPr>
        <xdr:cNvPr id="734" name="円/楕円 733"/>
        <xdr:cNvSpPr/>
      </xdr:nvSpPr>
      <xdr:spPr>
        <a:xfrm>
          <a:off x="22110700" y="67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129448</xdr:rowOff>
    </xdr:from>
    <xdr:ext cx="313932" cy="259045"/>
    <xdr:sp macro="" textlink="">
      <xdr:nvSpPr>
        <xdr:cNvPr id="735" name="投資及び出資金該当値テキスト"/>
        <xdr:cNvSpPr txBox="1"/>
      </xdr:nvSpPr>
      <xdr:spPr>
        <a:xfrm>
          <a:off x="22212300" y="66445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139736</xdr:rowOff>
    </xdr:from>
    <xdr:to>
      <xdr:col>31</xdr:col>
      <xdr:colOff>85725</xdr:colOff>
      <xdr:row>39</xdr:row>
      <xdr:rowOff>69886</xdr:rowOff>
    </xdr:to>
    <xdr:sp macro="" textlink="">
      <xdr:nvSpPr>
        <xdr:cNvPr id="736" name="円/楕円 735"/>
        <xdr:cNvSpPr/>
      </xdr:nvSpPr>
      <xdr:spPr>
        <a:xfrm>
          <a:off x="21272500" y="66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61013</xdr:rowOff>
    </xdr:from>
    <xdr:ext cx="378565" cy="259045"/>
    <xdr:sp macro="" textlink="">
      <xdr:nvSpPr>
        <xdr:cNvPr id="737" name="テキスト ボックス 736"/>
        <xdr:cNvSpPr txBox="1"/>
      </xdr:nvSpPr>
      <xdr:spPr>
        <a:xfrm>
          <a:off x="21134017" y="674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10088</xdr:rowOff>
    </xdr:from>
    <xdr:to>
      <xdr:col>29</xdr:col>
      <xdr:colOff>568325</xdr:colOff>
      <xdr:row>39</xdr:row>
      <xdr:rowOff>111688</xdr:rowOff>
    </xdr:to>
    <xdr:sp macro="" textlink="">
      <xdr:nvSpPr>
        <xdr:cNvPr id="738" name="円/楕円 737"/>
        <xdr:cNvSpPr/>
      </xdr:nvSpPr>
      <xdr:spPr>
        <a:xfrm>
          <a:off x="20383500" y="66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102815</xdr:rowOff>
    </xdr:from>
    <xdr:ext cx="378565" cy="259045"/>
    <xdr:sp macro="" textlink="">
      <xdr:nvSpPr>
        <xdr:cNvPr id="739" name="テキスト ボックス 738"/>
        <xdr:cNvSpPr txBox="1"/>
      </xdr:nvSpPr>
      <xdr:spPr>
        <a:xfrm>
          <a:off x="20245017" y="678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163467</xdr:rowOff>
    </xdr:from>
    <xdr:to>
      <xdr:col>28</xdr:col>
      <xdr:colOff>365125</xdr:colOff>
      <xdr:row>38</xdr:row>
      <xdr:rowOff>93617</xdr:rowOff>
    </xdr:to>
    <xdr:sp macro="" textlink="">
      <xdr:nvSpPr>
        <xdr:cNvPr id="740" name="円/楕円 739"/>
        <xdr:cNvSpPr/>
      </xdr:nvSpPr>
      <xdr:spPr>
        <a:xfrm>
          <a:off x="19494500" y="65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110144</xdr:rowOff>
    </xdr:from>
    <xdr:ext cx="469744" cy="259045"/>
    <xdr:sp macro="" textlink="">
      <xdr:nvSpPr>
        <xdr:cNvPr id="741" name="テキスト ボックス 740"/>
        <xdr:cNvSpPr txBox="1"/>
      </xdr:nvSpPr>
      <xdr:spPr>
        <a:xfrm>
          <a:off x="19310427" y="628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143111</xdr:rowOff>
    </xdr:from>
    <xdr:to>
      <xdr:col>27</xdr:col>
      <xdr:colOff>161925</xdr:colOff>
      <xdr:row>38</xdr:row>
      <xdr:rowOff>73261</xdr:rowOff>
    </xdr:to>
    <xdr:sp macro="" textlink="">
      <xdr:nvSpPr>
        <xdr:cNvPr id="742" name="円/楕円 741"/>
        <xdr:cNvSpPr/>
      </xdr:nvSpPr>
      <xdr:spPr>
        <a:xfrm>
          <a:off x="18605500" y="64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89788</xdr:rowOff>
    </xdr:from>
    <xdr:ext cx="469744" cy="259045"/>
    <xdr:sp macro="" textlink="">
      <xdr:nvSpPr>
        <xdr:cNvPr id="743" name="テキスト ボックス 742"/>
        <xdr:cNvSpPr txBox="1"/>
      </xdr:nvSpPr>
      <xdr:spPr>
        <a:xfrm>
          <a:off x="18421427" y="626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139563</xdr:rowOff>
    </xdr:from>
    <xdr:to>
      <xdr:col>32</xdr:col>
      <xdr:colOff>187325</xdr:colOff>
      <xdr:row>58</xdr:row>
      <xdr:rowOff>139609</xdr:rowOff>
    </xdr:to>
    <xdr:cxnSp macro="">
      <xdr:nvCxnSpPr>
        <xdr:cNvPr id="770" name="直線コネクタ 769"/>
        <xdr:cNvCxnSpPr/>
      </xdr:nvCxnSpPr>
      <xdr:spPr>
        <a:xfrm>
          <a:off x="21323300" y="10083663"/>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136134</xdr:rowOff>
    </xdr:from>
    <xdr:to>
      <xdr:col>31</xdr:col>
      <xdr:colOff>34925</xdr:colOff>
      <xdr:row>58</xdr:row>
      <xdr:rowOff>139563</xdr:rowOff>
    </xdr:to>
    <xdr:cxnSp macro="">
      <xdr:nvCxnSpPr>
        <xdr:cNvPr id="773" name="直線コネクタ 772"/>
        <xdr:cNvCxnSpPr/>
      </xdr:nvCxnSpPr>
      <xdr:spPr>
        <a:xfrm>
          <a:off x="20434300" y="1008023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135951</xdr:rowOff>
    </xdr:from>
    <xdr:to>
      <xdr:col>29</xdr:col>
      <xdr:colOff>517525</xdr:colOff>
      <xdr:row>58</xdr:row>
      <xdr:rowOff>136134</xdr:rowOff>
    </xdr:to>
    <xdr:cxnSp macro="">
      <xdr:nvCxnSpPr>
        <xdr:cNvPr id="776" name="直線コネクタ 775"/>
        <xdr:cNvCxnSpPr/>
      </xdr:nvCxnSpPr>
      <xdr:spPr>
        <a:xfrm>
          <a:off x="19545300" y="1008005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135951</xdr:rowOff>
    </xdr:from>
    <xdr:to>
      <xdr:col>28</xdr:col>
      <xdr:colOff>314325</xdr:colOff>
      <xdr:row>58</xdr:row>
      <xdr:rowOff>136271</xdr:rowOff>
    </xdr:to>
    <xdr:cxnSp macro="">
      <xdr:nvCxnSpPr>
        <xdr:cNvPr id="779" name="直線コネクタ 778"/>
        <xdr:cNvCxnSpPr/>
      </xdr:nvCxnSpPr>
      <xdr:spPr>
        <a:xfrm flipV="1">
          <a:off x="18656300" y="1008005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88809</xdr:rowOff>
    </xdr:from>
    <xdr:to>
      <xdr:col>32</xdr:col>
      <xdr:colOff>238125</xdr:colOff>
      <xdr:row>59</xdr:row>
      <xdr:rowOff>18959</xdr:rowOff>
    </xdr:to>
    <xdr:sp macro="" textlink="">
      <xdr:nvSpPr>
        <xdr:cNvPr id="789" name="円/楕円 788"/>
        <xdr:cNvSpPr/>
      </xdr:nvSpPr>
      <xdr:spPr>
        <a:xfrm>
          <a:off x="221107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3736</xdr:rowOff>
    </xdr:from>
    <xdr:ext cx="249299" cy="259045"/>
    <xdr:sp macro="" textlink="">
      <xdr:nvSpPr>
        <xdr:cNvPr id="790" name="貸付金該当値テキスト"/>
        <xdr:cNvSpPr txBox="1"/>
      </xdr:nvSpPr>
      <xdr:spPr>
        <a:xfrm>
          <a:off x="22212300" y="9947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88763</xdr:rowOff>
    </xdr:from>
    <xdr:to>
      <xdr:col>31</xdr:col>
      <xdr:colOff>85725</xdr:colOff>
      <xdr:row>59</xdr:row>
      <xdr:rowOff>18913</xdr:rowOff>
    </xdr:to>
    <xdr:sp macro="" textlink="">
      <xdr:nvSpPr>
        <xdr:cNvPr id="791" name="円/楕円 790"/>
        <xdr:cNvSpPr/>
      </xdr:nvSpPr>
      <xdr:spPr>
        <a:xfrm>
          <a:off x="21272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10040</xdr:rowOff>
    </xdr:from>
    <xdr:ext cx="249299" cy="259045"/>
    <xdr:sp macro="" textlink="">
      <xdr:nvSpPr>
        <xdr:cNvPr id="792" name="テキスト ボックス 791"/>
        <xdr:cNvSpPr txBox="1"/>
      </xdr:nvSpPr>
      <xdr:spPr>
        <a:xfrm>
          <a:off x="21198649"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85334</xdr:rowOff>
    </xdr:from>
    <xdr:to>
      <xdr:col>29</xdr:col>
      <xdr:colOff>568325</xdr:colOff>
      <xdr:row>59</xdr:row>
      <xdr:rowOff>15484</xdr:rowOff>
    </xdr:to>
    <xdr:sp macro="" textlink="">
      <xdr:nvSpPr>
        <xdr:cNvPr id="793" name="円/楕円 792"/>
        <xdr:cNvSpPr/>
      </xdr:nvSpPr>
      <xdr:spPr>
        <a:xfrm>
          <a:off x="20383500" y="10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6611</xdr:rowOff>
    </xdr:from>
    <xdr:ext cx="313932" cy="259045"/>
    <xdr:sp macro="" textlink="">
      <xdr:nvSpPr>
        <xdr:cNvPr id="794" name="テキスト ボックス 793"/>
        <xdr:cNvSpPr txBox="1"/>
      </xdr:nvSpPr>
      <xdr:spPr>
        <a:xfrm>
          <a:off x="20277333" y="10122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85151</xdr:rowOff>
    </xdr:from>
    <xdr:to>
      <xdr:col>28</xdr:col>
      <xdr:colOff>365125</xdr:colOff>
      <xdr:row>59</xdr:row>
      <xdr:rowOff>15301</xdr:rowOff>
    </xdr:to>
    <xdr:sp macro="" textlink="">
      <xdr:nvSpPr>
        <xdr:cNvPr id="795" name="円/楕円 794"/>
        <xdr:cNvSpPr/>
      </xdr:nvSpPr>
      <xdr:spPr>
        <a:xfrm>
          <a:off x="19494500" y="100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6428</xdr:rowOff>
    </xdr:from>
    <xdr:ext cx="313932" cy="259045"/>
    <xdr:sp macro="" textlink="">
      <xdr:nvSpPr>
        <xdr:cNvPr id="796" name="テキスト ボックス 795"/>
        <xdr:cNvSpPr txBox="1"/>
      </xdr:nvSpPr>
      <xdr:spPr>
        <a:xfrm>
          <a:off x="19388333" y="10121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85471</xdr:rowOff>
    </xdr:from>
    <xdr:to>
      <xdr:col>27</xdr:col>
      <xdr:colOff>161925</xdr:colOff>
      <xdr:row>59</xdr:row>
      <xdr:rowOff>15621</xdr:rowOff>
    </xdr:to>
    <xdr:sp macro="" textlink="">
      <xdr:nvSpPr>
        <xdr:cNvPr id="797" name="円/楕円 796"/>
        <xdr:cNvSpPr/>
      </xdr:nvSpPr>
      <xdr:spPr>
        <a:xfrm>
          <a:off x="18605500" y="100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6748</xdr:rowOff>
    </xdr:from>
    <xdr:ext cx="313932" cy="259045"/>
    <xdr:sp macro="" textlink="">
      <xdr:nvSpPr>
        <xdr:cNvPr id="798" name="テキスト ボックス 797"/>
        <xdr:cNvSpPr txBox="1"/>
      </xdr:nvSpPr>
      <xdr:spPr>
        <a:xfrm>
          <a:off x="18499333" y="1012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33238</xdr:rowOff>
    </xdr:from>
    <xdr:to>
      <xdr:col>32</xdr:col>
      <xdr:colOff>187325</xdr:colOff>
      <xdr:row>76</xdr:row>
      <xdr:rowOff>61176</xdr:rowOff>
    </xdr:to>
    <xdr:cxnSp macro="">
      <xdr:nvCxnSpPr>
        <xdr:cNvPr id="830" name="直線コネクタ 829"/>
        <xdr:cNvCxnSpPr/>
      </xdr:nvCxnSpPr>
      <xdr:spPr>
        <a:xfrm flipV="1">
          <a:off x="21323300" y="13063438"/>
          <a:ext cx="8382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61176</xdr:rowOff>
    </xdr:from>
    <xdr:to>
      <xdr:col>31</xdr:col>
      <xdr:colOff>34925</xdr:colOff>
      <xdr:row>76</xdr:row>
      <xdr:rowOff>116906</xdr:rowOff>
    </xdr:to>
    <xdr:cxnSp macro="">
      <xdr:nvCxnSpPr>
        <xdr:cNvPr id="833" name="直線コネクタ 832"/>
        <xdr:cNvCxnSpPr/>
      </xdr:nvCxnSpPr>
      <xdr:spPr>
        <a:xfrm flipV="1">
          <a:off x="20434300" y="13091376"/>
          <a:ext cx="889000" cy="5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116906</xdr:rowOff>
    </xdr:from>
    <xdr:to>
      <xdr:col>29</xdr:col>
      <xdr:colOff>517525</xdr:colOff>
      <xdr:row>76</xdr:row>
      <xdr:rowOff>139292</xdr:rowOff>
    </xdr:to>
    <xdr:cxnSp macro="">
      <xdr:nvCxnSpPr>
        <xdr:cNvPr id="836" name="直線コネクタ 835"/>
        <xdr:cNvCxnSpPr/>
      </xdr:nvCxnSpPr>
      <xdr:spPr>
        <a:xfrm flipV="1">
          <a:off x="19545300" y="13147106"/>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128939</xdr:rowOff>
    </xdr:from>
    <xdr:to>
      <xdr:col>28</xdr:col>
      <xdr:colOff>314325</xdr:colOff>
      <xdr:row>76</xdr:row>
      <xdr:rowOff>139292</xdr:rowOff>
    </xdr:to>
    <xdr:cxnSp macro="">
      <xdr:nvCxnSpPr>
        <xdr:cNvPr id="839" name="直線コネクタ 838"/>
        <xdr:cNvCxnSpPr/>
      </xdr:nvCxnSpPr>
      <xdr:spPr>
        <a:xfrm>
          <a:off x="18656300" y="13159139"/>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153888</xdr:rowOff>
    </xdr:from>
    <xdr:to>
      <xdr:col>32</xdr:col>
      <xdr:colOff>238125</xdr:colOff>
      <xdr:row>76</xdr:row>
      <xdr:rowOff>84038</xdr:rowOff>
    </xdr:to>
    <xdr:sp macro="" textlink="">
      <xdr:nvSpPr>
        <xdr:cNvPr id="849" name="円/楕円 848"/>
        <xdr:cNvSpPr/>
      </xdr:nvSpPr>
      <xdr:spPr>
        <a:xfrm>
          <a:off x="22110700" y="130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5315</xdr:rowOff>
    </xdr:from>
    <xdr:ext cx="534377" cy="259045"/>
    <xdr:sp macro="" textlink="">
      <xdr:nvSpPr>
        <xdr:cNvPr id="850" name="繰出金該当値テキスト"/>
        <xdr:cNvSpPr txBox="1"/>
      </xdr:nvSpPr>
      <xdr:spPr>
        <a:xfrm>
          <a:off x="22212300" y="128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55,520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10376</xdr:rowOff>
    </xdr:from>
    <xdr:to>
      <xdr:col>31</xdr:col>
      <xdr:colOff>85725</xdr:colOff>
      <xdr:row>76</xdr:row>
      <xdr:rowOff>111976</xdr:rowOff>
    </xdr:to>
    <xdr:sp macro="" textlink="">
      <xdr:nvSpPr>
        <xdr:cNvPr id="851" name="円/楕円 850"/>
        <xdr:cNvSpPr/>
      </xdr:nvSpPr>
      <xdr:spPr>
        <a:xfrm>
          <a:off x="21272500" y="130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128503</xdr:rowOff>
    </xdr:from>
    <xdr:ext cx="534377" cy="259045"/>
    <xdr:sp macro="" textlink="">
      <xdr:nvSpPr>
        <xdr:cNvPr id="852" name="テキスト ボックス 851"/>
        <xdr:cNvSpPr txBox="1"/>
      </xdr:nvSpPr>
      <xdr:spPr>
        <a:xfrm>
          <a:off x="21056111" y="128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66106</xdr:rowOff>
    </xdr:from>
    <xdr:to>
      <xdr:col>29</xdr:col>
      <xdr:colOff>568325</xdr:colOff>
      <xdr:row>76</xdr:row>
      <xdr:rowOff>167706</xdr:rowOff>
    </xdr:to>
    <xdr:sp macro="" textlink="">
      <xdr:nvSpPr>
        <xdr:cNvPr id="853" name="円/楕円 852"/>
        <xdr:cNvSpPr/>
      </xdr:nvSpPr>
      <xdr:spPr>
        <a:xfrm>
          <a:off x="20383500" y="130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12782</xdr:rowOff>
    </xdr:from>
    <xdr:ext cx="534377" cy="259045"/>
    <xdr:sp macro="" textlink="">
      <xdr:nvSpPr>
        <xdr:cNvPr id="854" name="テキスト ボックス 853"/>
        <xdr:cNvSpPr txBox="1"/>
      </xdr:nvSpPr>
      <xdr:spPr>
        <a:xfrm>
          <a:off x="20167111" y="128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88492</xdr:rowOff>
    </xdr:from>
    <xdr:to>
      <xdr:col>28</xdr:col>
      <xdr:colOff>365125</xdr:colOff>
      <xdr:row>77</xdr:row>
      <xdr:rowOff>18642</xdr:rowOff>
    </xdr:to>
    <xdr:sp macro="" textlink="">
      <xdr:nvSpPr>
        <xdr:cNvPr id="855" name="円/楕円 854"/>
        <xdr:cNvSpPr/>
      </xdr:nvSpPr>
      <xdr:spPr>
        <a:xfrm>
          <a:off x="19494500" y="1311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35168</xdr:rowOff>
    </xdr:from>
    <xdr:ext cx="534377" cy="259045"/>
    <xdr:sp macro="" textlink="">
      <xdr:nvSpPr>
        <xdr:cNvPr id="856" name="テキスト ボックス 855"/>
        <xdr:cNvSpPr txBox="1"/>
      </xdr:nvSpPr>
      <xdr:spPr>
        <a:xfrm>
          <a:off x="19278111" y="128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78139</xdr:rowOff>
    </xdr:from>
    <xdr:to>
      <xdr:col>27</xdr:col>
      <xdr:colOff>161925</xdr:colOff>
      <xdr:row>77</xdr:row>
      <xdr:rowOff>8289</xdr:rowOff>
    </xdr:to>
    <xdr:sp macro="" textlink="">
      <xdr:nvSpPr>
        <xdr:cNvPr id="857" name="円/楕円 856"/>
        <xdr:cNvSpPr/>
      </xdr:nvSpPr>
      <xdr:spPr>
        <a:xfrm>
          <a:off x="18605500" y="131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24816</xdr:rowOff>
    </xdr:from>
    <xdr:ext cx="534377" cy="259045"/>
    <xdr:sp macro="" textlink="">
      <xdr:nvSpPr>
        <xdr:cNvPr id="858" name="テキスト ボックス 857"/>
        <xdr:cNvSpPr txBox="1"/>
      </xdr:nvSpPr>
      <xdr:spPr>
        <a:xfrm>
          <a:off x="18389111" y="1288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年度の歳出決算総額は、住民一人当たり</a:t>
          </a:r>
          <a:r>
            <a:rPr lang="en-US" altLang="ja-JP" sz="1100" b="0" i="0" baseline="0">
              <a:solidFill>
                <a:schemeClr val="dk1"/>
              </a:solidFill>
              <a:effectLst/>
              <a:latin typeface="+mn-lt"/>
              <a:ea typeface="+mn-ea"/>
              <a:cs typeface="+mn-cs"/>
            </a:rPr>
            <a:t>389,231</a:t>
          </a:r>
          <a:r>
            <a:rPr lang="ja-JP" altLang="ja-JP" sz="1100" b="0" i="0" baseline="0">
              <a:solidFill>
                <a:schemeClr val="dk1"/>
              </a:solidFill>
              <a:effectLst/>
              <a:latin typeface="+mn-lt"/>
              <a:ea typeface="+mn-ea"/>
              <a:cs typeface="+mn-cs"/>
            </a:rPr>
            <a:t>円となっている。主な構成項目である人件費は、平成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年度で住民一人当たり</a:t>
          </a:r>
          <a:r>
            <a:rPr lang="en-US" altLang="ja-JP" sz="1100" b="0" i="0" baseline="0">
              <a:solidFill>
                <a:schemeClr val="dk1"/>
              </a:solidFill>
              <a:effectLst/>
              <a:latin typeface="+mn-lt"/>
              <a:ea typeface="+mn-ea"/>
              <a:cs typeface="+mn-cs"/>
            </a:rPr>
            <a:t>67,513</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78,025</a:t>
          </a:r>
          <a:r>
            <a:rPr lang="ja-JP" altLang="ja-JP" sz="1100" b="0" i="0" baseline="0">
              <a:solidFill>
                <a:schemeClr val="dk1"/>
              </a:solidFill>
              <a:effectLst/>
              <a:latin typeface="+mn-lt"/>
              <a:ea typeface="+mn-ea"/>
              <a:cs typeface="+mn-cs"/>
            </a:rPr>
            <a:t>円から</a:t>
          </a:r>
          <a:r>
            <a:rPr lang="en-US" altLang="ja-JP" sz="1100" b="0" i="0" baseline="0">
              <a:solidFill>
                <a:schemeClr val="dk1"/>
              </a:solidFill>
              <a:effectLst/>
              <a:latin typeface="+mn-lt"/>
              <a:ea typeface="+mn-ea"/>
              <a:cs typeface="+mn-cs"/>
            </a:rPr>
            <a:t>10,512</a:t>
          </a:r>
          <a:r>
            <a:rPr lang="ja-JP" altLang="ja-JP" sz="1100" b="0" i="0" baseline="0">
              <a:solidFill>
                <a:schemeClr val="dk1"/>
              </a:solidFill>
              <a:effectLst/>
              <a:latin typeface="+mn-lt"/>
              <a:ea typeface="+mn-ea"/>
              <a:cs typeface="+mn-cs"/>
            </a:rPr>
            <a:t>円減少している。</a:t>
          </a:r>
          <a:r>
            <a:rPr kumimoji="1" lang="ja-JP" altLang="ja-JP" sz="1100">
              <a:solidFill>
                <a:schemeClr val="dk1"/>
              </a:solidFill>
              <a:effectLst/>
              <a:latin typeface="+mn-lt"/>
              <a:ea typeface="+mn-ea"/>
              <a:cs typeface="+mn-cs"/>
            </a:rPr>
            <a:t>定員適正化計画及び公設民営の認定こども園化の推進により職員数の削減を継続して実施していること</a:t>
          </a:r>
          <a:r>
            <a:rPr kumimoji="1" lang="ja-JP" altLang="en-US" sz="1100">
              <a:solidFill>
                <a:schemeClr val="dk1"/>
              </a:solidFill>
              <a:effectLst/>
              <a:latin typeface="+mn-lt"/>
              <a:ea typeface="+mn-ea"/>
              <a:cs typeface="+mn-cs"/>
            </a:rPr>
            <a:t>や平成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年度に策定した橋本市財政健全化計画に基づく人件費の削減</a:t>
          </a:r>
          <a:r>
            <a:rPr kumimoji="1" lang="ja-JP" altLang="ja-JP" sz="1100">
              <a:solidFill>
                <a:schemeClr val="dk1"/>
              </a:solidFill>
              <a:effectLst/>
              <a:latin typeface="+mn-lt"/>
              <a:ea typeface="+mn-ea"/>
              <a:cs typeface="+mn-cs"/>
            </a:rPr>
            <a:t>もあり、年々減少している。しかしながら、類似団体と比較しても高い水準となっている。この要因として、本市が複数の消防署と区画整理事業を抱えていることでその事業に職員の配置を要すること、そして職員の役職や年齢層の偏在が根底にあると考えている。今後も定員適正化計画を継続して職員数の減少を図るとともに、事務の効率化や業務体制の見直し等による時間外手当の削減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物件費は、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年度で住民一人当たり</a:t>
          </a:r>
          <a:r>
            <a:rPr lang="en-US" altLang="ja-JP" sz="1100" b="0" i="0" baseline="0">
              <a:solidFill>
                <a:schemeClr val="dk1"/>
              </a:solidFill>
              <a:effectLst/>
              <a:latin typeface="+mn-lt"/>
              <a:ea typeface="+mn-ea"/>
              <a:cs typeface="+mn-cs"/>
            </a:rPr>
            <a:t>61,076</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54,262</a:t>
          </a:r>
          <a:r>
            <a:rPr lang="ja-JP" altLang="ja-JP" sz="1100" b="0" i="0" baseline="0">
              <a:solidFill>
                <a:schemeClr val="dk1"/>
              </a:solidFill>
              <a:effectLst/>
              <a:latin typeface="+mn-lt"/>
              <a:ea typeface="+mn-ea"/>
              <a:cs typeface="+mn-cs"/>
            </a:rPr>
            <a:t>円から</a:t>
          </a:r>
          <a:r>
            <a:rPr lang="en-US" altLang="ja-JP" sz="1100" b="0" i="0" baseline="0">
              <a:solidFill>
                <a:schemeClr val="dk1"/>
              </a:solidFill>
              <a:effectLst/>
              <a:latin typeface="+mn-lt"/>
              <a:ea typeface="+mn-ea"/>
              <a:cs typeface="+mn-cs"/>
            </a:rPr>
            <a:t>6,814</a:t>
          </a:r>
          <a:r>
            <a:rPr lang="ja-JP" altLang="ja-JP" sz="1100" b="0" i="0" baseline="0">
              <a:solidFill>
                <a:schemeClr val="dk1"/>
              </a:solidFill>
              <a:effectLst/>
              <a:latin typeface="+mn-lt"/>
              <a:ea typeface="+mn-ea"/>
              <a:cs typeface="+mn-cs"/>
            </a:rPr>
            <a:t>円増加している</a:t>
          </a:r>
          <a:r>
            <a:rPr lang="ja-JP" altLang="en-US" sz="1100" b="0" i="0" baseline="0">
              <a:solidFill>
                <a:schemeClr val="dk1"/>
              </a:solidFill>
              <a:effectLst/>
              <a:latin typeface="+mn-lt"/>
              <a:ea typeface="+mn-ea"/>
              <a:cs typeface="+mn-cs"/>
            </a:rPr>
            <a:t>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年度決算比で</a:t>
          </a:r>
          <a:r>
            <a:rPr lang="en-US" altLang="ja-JP" sz="1100" b="0" i="0" baseline="0">
              <a:solidFill>
                <a:schemeClr val="dk1"/>
              </a:solidFill>
              <a:effectLst/>
              <a:latin typeface="+mn-lt"/>
              <a:ea typeface="+mn-ea"/>
              <a:cs typeface="+mn-cs"/>
            </a:rPr>
            <a:t>3,152</a:t>
          </a:r>
          <a:r>
            <a:rPr lang="ja-JP" altLang="en-US" sz="1100" b="0" i="0" baseline="0">
              <a:solidFill>
                <a:schemeClr val="dk1"/>
              </a:solidFill>
              <a:effectLst/>
              <a:latin typeface="+mn-lt"/>
              <a:ea typeface="+mn-ea"/>
              <a:cs typeface="+mn-cs"/>
            </a:rPr>
            <a:t>円の減少となっている</a:t>
          </a:r>
          <a:r>
            <a:rPr lang="ja-JP"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この</a:t>
          </a:r>
          <a:r>
            <a:rPr kumimoji="1" lang="ja-JP" altLang="ja-JP" sz="1100">
              <a:solidFill>
                <a:schemeClr val="dk1"/>
              </a:solidFill>
              <a:effectLst/>
              <a:latin typeface="+mn-lt"/>
              <a:ea typeface="+mn-ea"/>
              <a:cs typeface="+mn-cs"/>
            </a:rPr>
            <a:t>要因として、検診等の保健衛生にかかる委託料が増加していることや認定こども園化に伴う指定管理料の増加などの影響で年々増加している</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年度において橋本市財政健全化計画に基づく物件費の削減により減少となった。しかしながら、</a:t>
          </a:r>
          <a:r>
            <a:rPr kumimoji="1" lang="ja-JP" altLang="ja-JP" sz="1100">
              <a:solidFill>
                <a:schemeClr val="dk1"/>
              </a:solidFill>
              <a:effectLst/>
              <a:latin typeface="+mn-lt"/>
              <a:ea typeface="+mn-ea"/>
              <a:cs typeface="+mn-cs"/>
            </a:rPr>
            <a:t>類似団体と比較して高い水準にあるため、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橋本市財政健全化計画により物件費等ランニングコストの縮減や継続事業の見直しを図り物件費の抑制に努める。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年度で住民一人当たり</a:t>
          </a:r>
          <a:r>
            <a:rPr lang="en-US" altLang="ja-JP" sz="1100" b="0" i="0" baseline="0">
              <a:solidFill>
                <a:schemeClr val="dk1"/>
              </a:solidFill>
              <a:effectLst/>
              <a:latin typeface="+mn-lt"/>
              <a:ea typeface="+mn-ea"/>
              <a:cs typeface="+mn-cs"/>
            </a:rPr>
            <a:t>58,712</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48,171</a:t>
          </a:r>
          <a:r>
            <a:rPr lang="ja-JP" altLang="ja-JP" sz="1100" b="0" i="0" baseline="0">
              <a:solidFill>
                <a:schemeClr val="dk1"/>
              </a:solidFill>
              <a:effectLst/>
              <a:latin typeface="+mn-lt"/>
              <a:ea typeface="+mn-ea"/>
              <a:cs typeface="+mn-cs"/>
            </a:rPr>
            <a:t>円から</a:t>
          </a:r>
          <a:r>
            <a:rPr lang="en-US" altLang="ja-JP" sz="1100" b="0" i="0" baseline="0">
              <a:solidFill>
                <a:schemeClr val="dk1"/>
              </a:solidFill>
              <a:effectLst/>
              <a:latin typeface="+mn-lt"/>
              <a:ea typeface="+mn-ea"/>
              <a:cs typeface="+mn-cs"/>
            </a:rPr>
            <a:t>10,541</a:t>
          </a:r>
          <a:r>
            <a:rPr lang="ja-JP" altLang="ja-JP" sz="1100" b="0" i="0" baseline="0">
              <a:solidFill>
                <a:schemeClr val="dk1"/>
              </a:solidFill>
              <a:effectLst/>
              <a:latin typeface="+mn-lt"/>
              <a:ea typeface="+mn-ea"/>
              <a:cs typeface="+mn-cs"/>
            </a:rPr>
            <a:t>円増加している。この要因として、</a:t>
          </a:r>
          <a:r>
            <a:rPr kumimoji="1" lang="ja-JP" altLang="ja-JP" sz="1100" b="0" i="0" baseline="0">
              <a:solidFill>
                <a:schemeClr val="dk1"/>
              </a:solidFill>
              <a:effectLst/>
              <a:latin typeface="+mn-lt"/>
              <a:ea typeface="+mn-ea"/>
              <a:cs typeface="+mn-cs"/>
            </a:rPr>
            <a:t>合併による新市まちづくり計画に沿って実施した大型公共事業にかかる市債の借入の償還額が年々増加していること、そして第三セクター改革推進債の借入に伴う償還に加えて、臨時財政対策債の発行額の増加などが重なり、年々増加している。類似団体と比較しても高い水準となっており、当面はこうした元金償還額が増えていくため公債費も増加していくが、新市まちづくり計画にかかる事業は概ね完了しており、今後は市債の借入も減少していくため、公債費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年度をピークに減少していく見込みである。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64,382
64,109
130.55
25,548,389
25,059,489
397,699
16,195,676
35,212,304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104038</xdr:rowOff>
    </xdr:from>
    <xdr:to>
      <xdr:col>6</xdr:col>
      <xdr:colOff>511175</xdr:colOff>
      <xdr:row>34</xdr:row>
      <xdr:rowOff>24486</xdr:rowOff>
    </xdr:to>
    <xdr:cxnSp macro="">
      <xdr:nvCxnSpPr>
        <xdr:cNvPr id="59" name="直線コネクタ 58"/>
        <xdr:cNvCxnSpPr/>
      </xdr:nvCxnSpPr>
      <xdr:spPr>
        <a:xfrm>
          <a:off x="3797300" y="5590438"/>
          <a:ext cx="838200" cy="2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104038</xdr:rowOff>
    </xdr:from>
    <xdr:to>
      <xdr:col>5</xdr:col>
      <xdr:colOff>358775</xdr:colOff>
      <xdr:row>32</xdr:row>
      <xdr:rowOff>126441</xdr:rowOff>
    </xdr:to>
    <xdr:cxnSp macro="">
      <xdr:nvCxnSpPr>
        <xdr:cNvPr id="62" name="直線コネクタ 61"/>
        <xdr:cNvCxnSpPr/>
      </xdr:nvCxnSpPr>
      <xdr:spPr>
        <a:xfrm flipV="1">
          <a:off x="2908300" y="559043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126441</xdr:rowOff>
    </xdr:from>
    <xdr:to>
      <xdr:col>4</xdr:col>
      <xdr:colOff>155575</xdr:colOff>
      <xdr:row>33</xdr:row>
      <xdr:rowOff>34087</xdr:rowOff>
    </xdr:to>
    <xdr:cxnSp macro="">
      <xdr:nvCxnSpPr>
        <xdr:cNvPr id="65" name="直線コネクタ 64"/>
        <xdr:cNvCxnSpPr/>
      </xdr:nvCxnSpPr>
      <xdr:spPr>
        <a:xfrm flipV="1">
          <a:off x="2019300" y="5612841"/>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122326</xdr:rowOff>
    </xdr:from>
    <xdr:to>
      <xdr:col>2</xdr:col>
      <xdr:colOff>638175</xdr:colOff>
      <xdr:row>33</xdr:row>
      <xdr:rowOff>34087</xdr:rowOff>
    </xdr:to>
    <xdr:cxnSp macro="">
      <xdr:nvCxnSpPr>
        <xdr:cNvPr id="68" name="直線コネクタ 67"/>
        <xdr:cNvCxnSpPr/>
      </xdr:nvCxnSpPr>
      <xdr:spPr>
        <a:xfrm>
          <a:off x="1130300" y="5608726"/>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145136</xdr:rowOff>
    </xdr:from>
    <xdr:to>
      <xdr:col>6</xdr:col>
      <xdr:colOff>561975</xdr:colOff>
      <xdr:row>34</xdr:row>
      <xdr:rowOff>75286</xdr:rowOff>
    </xdr:to>
    <xdr:sp macro="" textlink="">
      <xdr:nvSpPr>
        <xdr:cNvPr id="78" name="円/楕円 77"/>
        <xdr:cNvSpPr/>
      </xdr:nvSpPr>
      <xdr:spPr>
        <a:xfrm>
          <a:off x="4584700" y="5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168013</xdr:rowOff>
    </xdr:from>
    <xdr:ext cx="469744" cy="259045"/>
    <xdr:sp macro="" textlink="">
      <xdr:nvSpPr>
        <xdr:cNvPr id="79" name="議会費該当値テキスト"/>
        <xdr:cNvSpPr txBox="1"/>
      </xdr:nvSpPr>
      <xdr:spPr>
        <a:xfrm>
          <a:off x="4686300" y="565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53238</xdr:rowOff>
    </xdr:from>
    <xdr:to>
      <xdr:col>5</xdr:col>
      <xdr:colOff>409575</xdr:colOff>
      <xdr:row>32</xdr:row>
      <xdr:rowOff>154838</xdr:rowOff>
    </xdr:to>
    <xdr:sp macro="" textlink="">
      <xdr:nvSpPr>
        <xdr:cNvPr id="80" name="円/楕円 79"/>
        <xdr:cNvSpPr/>
      </xdr:nvSpPr>
      <xdr:spPr>
        <a:xfrm>
          <a:off x="3746500" y="55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171365</xdr:rowOff>
    </xdr:from>
    <xdr:ext cx="469744" cy="259045"/>
    <xdr:sp macro="" textlink="">
      <xdr:nvSpPr>
        <xdr:cNvPr id="81" name="テキスト ボックス 80"/>
        <xdr:cNvSpPr txBox="1"/>
      </xdr:nvSpPr>
      <xdr:spPr>
        <a:xfrm>
          <a:off x="3562427" y="53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75641</xdr:rowOff>
    </xdr:from>
    <xdr:to>
      <xdr:col>4</xdr:col>
      <xdr:colOff>206375</xdr:colOff>
      <xdr:row>33</xdr:row>
      <xdr:rowOff>5791</xdr:rowOff>
    </xdr:to>
    <xdr:sp macro="" textlink="">
      <xdr:nvSpPr>
        <xdr:cNvPr id="82" name="円/楕円 81"/>
        <xdr:cNvSpPr/>
      </xdr:nvSpPr>
      <xdr:spPr>
        <a:xfrm>
          <a:off x="2857500" y="55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22318</xdr:rowOff>
    </xdr:from>
    <xdr:ext cx="469744" cy="259045"/>
    <xdr:sp macro="" textlink="">
      <xdr:nvSpPr>
        <xdr:cNvPr id="83" name="テキスト ボックス 82"/>
        <xdr:cNvSpPr txBox="1"/>
      </xdr:nvSpPr>
      <xdr:spPr>
        <a:xfrm>
          <a:off x="2673427" y="533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154737</xdr:rowOff>
    </xdr:from>
    <xdr:to>
      <xdr:col>3</xdr:col>
      <xdr:colOff>3175</xdr:colOff>
      <xdr:row>33</xdr:row>
      <xdr:rowOff>84887</xdr:rowOff>
    </xdr:to>
    <xdr:sp macro="" textlink="">
      <xdr:nvSpPr>
        <xdr:cNvPr id="84" name="円/楕円 83"/>
        <xdr:cNvSpPr/>
      </xdr:nvSpPr>
      <xdr:spPr>
        <a:xfrm>
          <a:off x="1968500" y="564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101414</xdr:rowOff>
    </xdr:from>
    <xdr:ext cx="469744" cy="259045"/>
    <xdr:sp macro="" textlink="">
      <xdr:nvSpPr>
        <xdr:cNvPr id="85" name="テキスト ボックス 84"/>
        <xdr:cNvSpPr txBox="1"/>
      </xdr:nvSpPr>
      <xdr:spPr>
        <a:xfrm>
          <a:off x="1784427" y="54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71526</xdr:rowOff>
    </xdr:from>
    <xdr:to>
      <xdr:col>1</xdr:col>
      <xdr:colOff>485775</xdr:colOff>
      <xdr:row>33</xdr:row>
      <xdr:rowOff>1676</xdr:rowOff>
    </xdr:to>
    <xdr:sp macro="" textlink="">
      <xdr:nvSpPr>
        <xdr:cNvPr id="86" name="円/楕円 85"/>
        <xdr:cNvSpPr/>
      </xdr:nvSpPr>
      <xdr:spPr>
        <a:xfrm>
          <a:off x="1079500" y="55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18203</xdr:rowOff>
    </xdr:from>
    <xdr:ext cx="469744" cy="259045"/>
    <xdr:sp macro="" textlink="">
      <xdr:nvSpPr>
        <xdr:cNvPr id="87" name="テキスト ボックス 86"/>
        <xdr:cNvSpPr txBox="1"/>
      </xdr:nvSpPr>
      <xdr:spPr>
        <a:xfrm>
          <a:off x="895427" y="53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91412</xdr:rowOff>
    </xdr:from>
    <xdr:to>
      <xdr:col>6</xdr:col>
      <xdr:colOff>511175</xdr:colOff>
      <xdr:row>57</xdr:row>
      <xdr:rowOff>110355</xdr:rowOff>
    </xdr:to>
    <xdr:cxnSp macro="">
      <xdr:nvCxnSpPr>
        <xdr:cNvPr id="116" name="直線コネクタ 115"/>
        <xdr:cNvCxnSpPr/>
      </xdr:nvCxnSpPr>
      <xdr:spPr>
        <a:xfrm>
          <a:off x="3797300" y="9864062"/>
          <a:ext cx="838200" cy="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54882</xdr:rowOff>
    </xdr:from>
    <xdr:to>
      <xdr:col>5</xdr:col>
      <xdr:colOff>358775</xdr:colOff>
      <xdr:row>57</xdr:row>
      <xdr:rowOff>91412</xdr:rowOff>
    </xdr:to>
    <xdr:cxnSp macro="">
      <xdr:nvCxnSpPr>
        <xdr:cNvPr id="119" name="直線コネクタ 118"/>
        <xdr:cNvCxnSpPr/>
      </xdr:nvCxnSpPr>
      <xdr:spPr>
        <a:xfrm>
          <a:off x="2908300" y="9827532"/>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46081</xdr:rowOff>
    </xdr:from>
    <xdr:to>
      <xdr:col>4</xdr:col>
      <xdr:colOff>155575</xdr:colOff>
      <xdr:row>57</xdr:row>
      <xdr:rowOff>54882</xdr:rowOff>
    </xdr:to>
    <xdr:cxnSp macro="">
      <xdr:nvCxnSpPr>
        <xdr:cNvPr id="122" name="直線コネクタ 121"/>
        <xdr:cNvCxnSpPr/>
      </xdr:nvCxnSpPr>
      <xdr:spPr>
        <a:xfrm>
          <a:off x="2019300" y="9818731"/>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79456</xdr:rowOff>
    </xdr:from>
    <xdr:to>
      <xdr:col>2</xdr:col>
      <xdr:colOff>638175</xdr:colOff>
      <xdr:row>57</xdr:row>
      <xdr:rowOff>46081</xdr:rowOff>
    </xdr:to>
    <xdr:cxnSp macro="">
      <xdr:nvCxnSpPr>
        <xdr:cNvPr id="125" name="直線コネクタ 124"/>
        <xdr:cNvCxnSpPr/>
      </xdr:nvCxnSpPr>
      <xdr:spPr>
        <a:xfrm>
          <a:off x="1130300" y="9680656"/>
          <a:ext cx="8890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59555</xdr:rowOff>
    </xdr:from>
    <xdr:to>
      <xdr:col>6</xdr:col>
      <xdr:colOff>561975</xdr:colOff>
      <xdr:row>57</xdr:row>
      <xdr:rowOff>161155</xdr:rowOff>
    </xdr:to>
    <xdr:sp macro="" textlink="">
      <xdr:nvSpPr>
        <xdr:cNvPr id="135" name="円/楕円 134"/>
        <xdr:cNvSpPr/>
      </xdr:nvSpPr>
      <xdr:spPr>
        <a:xfrm>
          <a:off x="4584700" y="98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145932</xdr:rowOff>
    </xdr:from>
    <xdr:ext cx="534377" cy="259045"/>
    <xdr:sp macro="" textlink="">
      <xdr:nvSpPr>
        <xdr:cNvPr id="136" name="総務費該当値テキスト"/>
        <xdr:cNvSpPr txBox="1"/>
      </xdr:nvSpPr>
      <xdr:spPr>
        <a:xfrm>
          <a:off x="4686300" y="974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40612</xdr:rowOff>
    </xdr:from>
    <xdr:to>
      <xdr:col>5</xdr:col>
      <xdr:colOff>409575</xdr:colOff>
      <xdr:row>57</xdr:row>
      <xdr:rowOff>142212</xdr:rowOff>
    </xdr:to>
    <xdr:sp macro="" textlink="">
      <xdr:nvSpPr>
        <xdr:cNvPr id="137" name="円/楕円 136"/>
        <xdr:cNvSpPr/>
      </xdr:nvSpPr>
      <xdr:spPr>
        <a:xfrm>
          <a:off x="3746500" y="98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133339</xdr:rowOff>
    </xdr:from>
    <xdr:ext cx="534377" cy="259045"/>
    <xdr:sp macro="" textlink="">
      <xdr:nvSpPr>
        <xdr:cNvPr id="138" name="テキスト ボックス 137"/>
        <xdr:cNvSpPr txBox="1"/>
      </xdr:nvSpPr>
      <xdr:spPr>
        <a:xfrm>
          <a:off x="3530111" y="990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4082</xdr:rowOff>
    </xdr:from>
    <xdr:to>
      <xdr:col>4</xdr:col>
      <xdr:colOff>206375</xdr:colOff>
      <xdr:row>57</xdr:row>
      <xdr:rowOff>105682</xdr:rowOff>
    </xdr:to>
    <xdr:sp macro="" textlink="">
      <xdr:nvSpPr>
        <xdr:cNvPr id="139" name="円/楕円 138"/>
        <xdr:cNvSpPr/>
      </xdr:nvSpPr>
      <xdr:spPr>
        <a:xfrm>
          <a:off x="2857500" y="97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96809</xdr:rowOff>
    </xdr:from>
    <xdr:ext cx="534377" cy="259045"/>
    <xdr:sp macro="" textlink="">
      <xdr:nvSpPr>
        <xdr:cNvPr id="140" name="テキスト ボックス 139"/>
        <xdr:cNvSpPr txBox="1"/>
      </xdr:nvSpPr>
      <xdr:spPr>
        <a:xfrm>
          <a:off x="2641111" y="98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166731</xdr:rowOff>
    </xdr:from>
    <xdr:to>
      <xdr:col>3</xdr:col>
      <xdr:colOff>3175</xdr:colOff>
      <xdr:row>57</xdr:row>
      <xdr:rowOff>96881</xdr:rowOff>
    </xdr:to>
    <xdr:sp macro="" textlink="">
      <xdr:nvSpPr>
        <xdr:cNvPr id="141" name="円/楕円 140"/>
        <xdr:cNvSpPr/>
      </xdr:nvSpPr>
      <xdr:spPr>
        <a:xfrm>
          <a:off x="1968500" y="97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88008</xdr:rowOff>
    </xdr:from>
    <xdr:ext cx="534377" cy="259045"/>
    <xdr:sp macro="" textlink="">
      <xdr:nvSpPr>
        <xdr:cNvPr id="142" name="テキスト ボックス 141"/>
        <xdr:cNvSpPr txBox="1"/>
      </xdr:nvSpPr>
      <xdr:spPr>
        <a:xfrm>
          <a:off x="1752111" y="98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28656</xdr:rowOff>
    </xdr:from>
    <xdr:to>
      <xdr:col>1</xdr:col>
      <xdr:colOff>485775</xdr:colOff>
      <xdr:row>56</xdr:row>
      <xdr:rowOff>130256</xdr:rowOff>
    </xdr:to>
    <xdr:sp macro="" textlink="">
      <xdr:nvSpPr>
        <xdr:cNvPr id="143" name="円/楕円 142"/>
        <xdr:cNvSpPr/>
      </xdr:nvSpPr>
      <xdr:spPr>
        <a:xfrm>
          <a:off x="1079500" y="96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121383</xdr:rowOff>
    </xdr:from>
    <xdr:ext cx="534377" cy="259045"/>
    <xdr:sp macro="" textlink="">
      <xdr:nvSpPr>
        <xdr:cNvPr id="144" name="テキスト ボックス 143"/>
        <xdr:cNvSpPr txBox="1"/>
      </xdr:nvSpPr>
      <xdr:spPr>
        <a:xfrm>
          <a:off x="863111" y="97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140246</xdr:rowOff>
    </xdr:from>
    <xdr:to>
      <xdr:col>6</xdr:col>
      <xdr:colOff>511175</xdr:colOff>
      <xdr:row>75</xdr:row>
      <xdr:rowOff>48387</xdr:rowOff>
    </xdr:to>
    <xdr:cxnSp macro="">
      <xdr:nvCxnSpPr>
        <xdr:cNvPr id="174" name="直線コネクタ 173"/>
        <xdr:cNvCxnSpPr/>
      </xdr:nvCxnSpPr>
      <xdr:spPr>
        <a:xfrm>
          <a:off x="3797300" y="12827546"/>
          <a:ext cx="838200" cy="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140246</xdr:rowOff>
    </xdr:from>
    <xdr:to>
      <xdr:col>5</xdr:col>
      <xdr:colOff>358775</xdr:colOff>
      <xdr:row>75</xdr:row>
      <xdr:rowOff>864</xdr:rowOff>
    </xdr:to>
    <xdr:cxnSp macro="">
      <xdr:nvCxnSpPr>
        <xdr:cNvPr id="177" name="直線コネクタ 176"/>
        <xdr:cNvCxnSpPr/>
      </xdr:nvCxnSpPr>
      <xdr:spPr>
        <a:xfrm flipV="1">
          <a:off x="2908300" y="12827546"/>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864</xdr:rowOff>
    </xdr:from>
    <xdr:to>
      <xdr:col>4</xdr:col>
      <xdr:colOff>155575</xdr:colOff>
      <xdr:row>76</xdr:row>
      <xdr:rowOff>78778</xdr:rowOff>
    </xdr:to>
    <xdr:cxnSp macro="">
      <xdr:nvCxnSpPr>
        <xdr:cNvPr id="180" name="直線コネクタ 179"/>
        <xdr:cNvCxnSpPr/>
      </xdr:nvCxnSpPr>
      <xdr:spPr>
        <a:xfrm flipV="1">
          <a:off x="2019300" y="12859614"/>
          <a:ext cx="889000" cy="2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14808</xdr:rowOff>
    </xdr:from>
    <xdr:to>
      <xdr:col>2</xdr:col>
      <xdr:colOff>638175</xdr:colOff>
      <xdr:row>76</xdr:row>
      <xdr:rowOff>78778</xdr:rowOff>
    </xdr:to>
    <xdr:cxnSp macro="">
      <xdr:nvCxnSpPr>
        <xdr:cNvPr id="183" name="直線コネクタ 182"/>
        <xdr:cNvCxnSpPr/>
      </xdr:nvCxnSpPr>
      <xdr:spPr>
        <a:xfrm>
          <a:off x="1130300" y="13045008"/>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169037</xdr:rowOff>
    </xdr:from>
    <xdr:to>
      <xdr:col>6</xdr:col>
      <xdr:colOff>561975</xdr:colOff>
      <xdr:row>75</xdr:row>
      <xdr:rowOff>99187</xdr:rowOff>
    </xdr:to>
    <xdr:sp macro="" textlink="">
      <xdr:nvSpPr>
        <xdr:cNvPr id="193" name="円/楕円 192"/>
        <xdr:cNvSpPr/>
      </xdr:nvSpPr>
      <xdr:spPr>
        <a:xfrm>
          <a:off x="4584700" y="128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147464</xdr:rowOff>
    </xdr:from>
    <xdr:ext cx="599010" cy="259045"/>
    <xdr:sp macro="" textlink="">
      <xdr:nvSpPr>
        <xdr:cNvPr id="194" name="民生費該当値テキスト"/>
        <xdr:cNvSpPr txBox="1"/>
      </xdr:nvSpPr>
      <xdr:spPr>
        <a:xfrm>
          <a:off x="4686300" y="1283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143,690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89446</xdr:rowOff>
    </xdr:from>
    <xdr:to>
      <xdr:col>5</xdr:col>
      <xdr:colOff>409575</xdr:colOff>
      <xdr:row>75</xdr:row>
      <xdr:rowOff>19596</xdr:rowOff>
    </xdr:to>
    <xdr:sp macro="" textlink="">
      <xdr:nvSpPr>
        <xdr:cNvPr id="195" name="円/楕円 194"/>
        <xdr:cNvSpPr/>
      </xdr:nvSpPr>
      <xdr:spPr>
        <a:xfrm>
          <a:off x="3746500" y="127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36123</xdr:rowOff>
    </xdr:from>
    <xdr:ext cx="599010" cy="259045"/>
    <xdr:sp macro="" textlink="">
      <xdr:nvSpPr>
        <xdr:cNvPr id="196" name="テキスト ボックス 195"/>
        <xdr:cNvSpPr txBox="1"/>
      </xdr:nvSpPr>
      <xdr:spPr>
        <a:xfrm>
          <a:off x="3497794" y="1255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149,957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121514</xdr:rowOff>
    </xdr:from>
    <xdr:to>
      <xdr:col>4</xdr:col>
      <xdr:colOff>206375</xdr:colOff>
      <xdr:row>75</xdr:row>
      <xdr:rowOff>51664</xdr:rowOff>
    </xdr:to>
    <xdr:sp macro="" textlink="">
      <xdr:nvSpPr>
        <xdr:cNvPr id="197" name="円/楕円 196"/>
        <xdr:cNvSpPr/>
      </xdr:nvSpPr>
      <xdr:spPr>
        <a:xfrm>
          <a:off x="2857500" y="128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68191</xdr:rowOff>
    </xdr:from>
    <xdr:ext cx="599010" cy="259045"/>
    <xdr:sp macro="" textlink="">
      <xdr:nvSpPr>
        <xdr:cNvPr id="198" name="テキスト ボックス 197"/>
        <xdr:cNvSpPr txBox="1"/>
      </xdr:nvSpPr>
      <xdr:spPr>
        <a:xfrm>
          <a:off x="2608794" y="125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147,432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27978</xdr:rowOff>
    </xdr:from>
    <xdr:to>
      <xdr:col>3</xdr:col>
      <xdr:colOff>3175</xdr:colOff>
      <xdr:row>76</xdr:row>
      <xdr:rowOff>129578</xdr:rowOff>
    </xdr:to>
    <xdr:sp macro="" textlink="">
      <xdr:nvSpPr>
        <xdr:cNvPr id="199" name="円/楕円 198"/>
        <xdr:cNvSpPr/>
      </xdr:nvSpPr>
      <xdr:spPr>
        <a:xfrm>
          <a:off x="1968500" y="130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120705</xdr:rowOff>
    </xdr:from>
    <xdr:ext cx="599010" cy="259045"/>
    <xdr:sp macro="" textlink="">
      <xdr:nvSpPr>
        <xdr:cNvPr id="200" name="テキスト ボックス 199"/>
        <xdr:cNvSpPr txBox="1"/>
      </xdr:nvSpPr>
      <xdr:spPr>
        <a:xfrm>
          <a:off x="1719794" y="1315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127,797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135458</xdr:rowOff>
    </xdr:from>
    <xdr:to>
      <xdr:col>1</xdr:col>
      <xdr:colOff>485775</xdr:colOff>
      <xdr:row>76</xdr:row>
      <xdr:rowOff>65608</xdr:rowOff>
    </xdr:to>
    <xdr:sp macro="" textlink="">
      <xdr:nvSpPr>
        <xdr:cNvPr id="201" name="円/楕円 200"/>
        <xdr:cNvSpPr/>
      </xdr:nvSpPr>
      <xdr:spPr>
        <a:xfrm>
          <a:off x="1079500" y="129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82135</xdr:rowOff>
    </xdr:from>
    <xdr:ext cx="599010" cy="259045"/>
    <xdr:sp macro="" textlink="">
      <xdr:nvSpPr>
        <xdr:cNvPr id="202" name="テキスト ボックス 201"/>
        <xdr:cNvSpPr txBox="1"/>
      </xdr:nvSpPr>
      <xdr:spPr>
        <a:xfrm>
          <a:off x="830794" y="1276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41935</xdr:rowOff>
    </xdr:from>
    <xdr:to>
      <xdr:col>6</xdr:col>
      <xdr:colOff>511175</xdr:colOff>
      <xdr:row>96</xdr:row>
      <xdr:rowOff>104705</xdr:rowOff>
    </xdr:to>
    <xdr:cxnSp macro="">
      <xdr:nvCxnSpPr>
        <xdr:cNvPr id="232" name="直線コネクタ 231"/>
        <xdr:cNvCxnSpPr/>
      </xdr:nvCxnSpPr>
      <xdr:spPr>
        <a:xfrm>
          <a:off x="3797300" y="16501135"/>
          <a:ext cx="838200" cy="6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41935</xdr:rowOff>
    </xdr:from>
    <xdr:to>
      <xdr:col>5</xdr:col>
      <xdr:colOff>358775</xdr:colOff>
      <xdr:row>96</xdr:row>
      <xdr:rowOff>81407</xdr:rowOff>
    </xdr:to>
    <xdr:cxnSp macro="">
      <xdr:nvCxnSpPr>
        <xdr:cNvPr id="235" name="直線コネクタ 234"/>
        <xdr:cNvCxnSpPr/>
      </xdr:nvCxnSpPr>
      <xdr:spPr>
        <a:xfrm flipV="1">
          <a:off x="2908300" y="16501135"/>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62052</xdr:rowOff>
    </xdr:from>
    <xdr:to>
      <xdr:col>4</xdr:col>
      <xdr:colOff>155575</xdr:colOff>
      <xdr:row>96</xdr:row>
      <xdr:rowOff>81407</xdr:rowOff>
    </xdr:to>
    <xdr:cxnSp macro="">
      <xdr:nvCxnSpPr>
        <xdr:cNvPr id="238" name="直線コネクタ 237"/>
        <xdr:cNvCxnSpPr/>
      </xdr:nvCxnSpPr>
      <xdr:spPr>
        <a:xfrm>
          <a:off x="2019300" y="16521252"/>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164046</xdr:rowOff>
    </xdr:from>
    <xdr:to>
      <xdr:col>2</xdr:col>
      <xdr:colOff>638175</xdr:colOff>
      <xdr:row>96</xdr:row>
      <xdr:rowOff>62052</xdr:rowOff>
    </xdr:to>
    <xdr:cxnSp macro="">
      <xdr:nvCxnSpPr>
        <xdr:cNvPr id="241" name="直線コネクタ 240"/>
        <xdr:cNvCxnSpPr/>
      </xdr:nvCxnSpPr>
      <xdr:spPr>
        <a:xfrm>
          <a:off x="1130300" y="16108896"/>
          <a:ext cx="889000" cy="4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53905</xdr:rowOff>
    </xdr:from>
    <xdr:to>
      <xdr:col>6</xdr:col>
      <xdr:colOff>561975</xdr:colOff>
      <xdr:row>96</xdr:row>
      <xdr:rowOff>155505</xdr:rowOff>
    </xdr:to>
    <xdr:sp macro="" textlink="">
      <xdr:nvSpPr>
        <xdr:cNvPr id="251" name="円/楕円 250"/>
        <xdr:cNvSpPr/>
      </xdr:nvSpPr>
      <xdr:spPr>
        <a:xfrm>
          <a:off x="4584700" y="165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76782</xdr:rowOff>
    </xdr:from>
    <xdr:ext cx="534377" cy="259045"/>
    <xdr:sp macro="" textlink="">
      <xdr:nvSpPr>
        <xdr:cNvPr id="252" name="衛生費該当値テキスト"/>
        <xdr:cNvSpPr txBox="1"/>
      </xdr:nvSpPr>
      <xdr:spPr>
        <a:xfrm>
          <a:off x="4686300" y="163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43,837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162585</xdr:rowOff>
    </xdr:from>
    <xdr:to>
      <xdr:col>5</xdr:col>
      <xdr:colOff>409575</xdr:colOff>
      <xdr:row>96</xdr:row>
      <xdr:rowOff>92735</xdr:rowOff>
    </xdr:to>
    <xdr:sp macro="" textlink="">
      <xdr:nvSpPr>
        <xdr:cNvPr id="253" name="円/楕円 252"/>
        <xdr:cNvSpPr/>
      </xdr:nvSpPr>
      <xdr:spPr>
        <a:xfrm>
          <a:off x="3746500" y="164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109262</xdr:rowOff>
    </xdr:from>
    <xdr:ext cx="534377" cy="259045"/>
    <xdr:sp macro="" textlink="">
      <xdr:nvSpPr>
        <xdr:cNvPr id="254" name="テキスト ボックス 253"/>
        <xdr:cNvSpPr txBox="1"/>
      </xdr:nvSpPr>
      <xdr:spPr>
        <a:xfrm>
          <a:off x="3530111" y="1622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30607</xdr:rowOff>
    </xdr:from>
    <xdr:to>
      <xdr:col>4</xdr:col>
      <xdr:colOff>206375</xdr:colOff>
      <xdr:row>96</xdr:row>
      <xdr:rowOff>132207</xdr:rowOff>
    </xdr:to>
    <xdr:sp macro="" textlink="">
      <xdr:nvSpPr>
        <xdr:cNvPr id="255" name="円/楕円 254"/>
        <xdr:cNvSpPr/>
      </xdr:nvSpPr>
      <xdr:spPr>
        <a:xfrm>
          <a:off x="2857500" y="164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148734</xdr:rowOff>
    </xdr:from>
    <xdr:ext cx="534377" cy="259045"/>
    <xdr:sp macro="" textlink="">
      <xdr:nvSpPr>
        <xdr:cNvPr id="256" name="テキスト ボックス 255"/>
        <xdr:cNvSpPr txBox="1"/>
      </xdr:nvSpPr>
      <xdr:spPr>
        <a:xfrm>
          <a:off x="2641111" y="162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11252</xdr:rowOff>
    </xdr:from>
    <xdr:to>
      <xdr:col>3</xdr:col>
      <xdr:colOff>3175</xdr:colOff>
      <xdr:row>96</xdr:row>
      <xdr:rowOff>112852</xdr:rowOff>
    </xdr:to>
    <xdr:sp macro="" textlink="">
      <xdr:nvSpPr>
        <xdr:cNvPr id="257" name="円/楕円 256"/>
        <xdr:cNvSpPr/>
      </xdr:nvSpPr>
      <xdr:spPr>
        <a:xfrm>
          <a:off x="1968500" y="164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129379</xdr:rowOff>
    </xdr:from>
    <xdr:ext cx="534377" cy="259045"/>
    <xdr:sp macro="" textlink="">
      <xdr:nvSpPr>
        <xdr:cNvPr id="258" name="テキスト ボックス 257"/>
        <xdr:cNvSpPr txBox="1"/>
      </xdr:nvSpPr>
      <xdr:spPr>
        <a:xfrm>
          <a:off x="1752111" y="162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113246</xdr:rowOff>
    </xdr:from>
    <xdr:to>
      <xdr:col>1</xdr:col>
      <xdr:colOff>485775</xdr:colOff>
      <xdr:row>94</xdr:row>
      <xdr:rowOff>43396</xdr:rowOff>
    </xdr:to>
    <xdr:sp macro="" textlink="">
      <xdr:nvSpPr>
        <xdr:cNvPr id="259" name="円/楕円 258"/>
        <xdr:cNvSpPr/>
      </xdr:nvSpPr>
      <xdr:spPr>
        <a:xfrm>
          <a:off x="1079500" y="160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59923</xdr:rowOff>
    </xdr:from>
    <xdr:ext cx="534377" cy="259045"/>
    <xdr:sp macro="" textlink="">
      <xdr:nvSpPr>
        <xdr:cNvPr id="260" name="テキスト ボックス 259"/>
        <xdr:cNvSpPr txBox="1"/>
      </xdr:nvSpPr>
      <xdr:spPr>
        <a:xfrm>
          <a:off x="863111" y="158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155702</xdr:rowOff>
    </xdr:from>
    <xdr:to>
      <xdr:col>15</xdr:col>
      <xdr:colOff>180975</xdr:colOff>
      <xdr:row>39</xdr:row>
      <xdr:rowOff>42926</xdr:rowOff>
    </xdr:to>
    <xdr:cxnSp macro="">
      <xdr:nvCxnSpPr>
        <xdr:cNvPr id="289" name="直線コネクタ 288"/>
        <xdr:cNvCxnSpPr/>
      </xdr:nvCxnSpPr>
      <xdr:spPr>
        <a:xfrm>
          <a:off x="9639300" y="6670802"/>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122174</xdr:rowOff>
    </xdr:from>
    <xdr:to>
      <xdr:col>14</xdr:col>
      <xdr:colOff>28575</xdr:colOff>
      <xdr:row>38</xdr:row>
      <xdr:rowOff>155702</xdr:rowOff>
    </xdr:to>
    <xdr:cxnSp macro="">
      <xdr:nvCxnSpPr>
        <xdr:cNvPr id="292" name="直線コネクタ 291"/>
        <xdr:cNvCxnSpPr/>
      </xdr:nvCxnSpPr>
      <xdr:spPr>
        <a:xfrm>
          <a:off x="8750300" y="6637274"/>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145796</xdr:rowOff>
    </xdr:from>
    <xdr:to>
      <xdr:col>12</xdr:col>
      <xdr:colOff>511175</xdr:colOff>
      <xdr:row>38</xdr:row>
      <xdr:rowOff>122174</xdr:rowOff>
    </xdr:to>
    <xdr:cxnSp macro="">
      <xdr:nvCxnSpPr>
        <xdr:cNvPr id="295" name="直線コネクタ 294"/>
        <xdr:cNvCxnSpPr/>
      </xdr:nvCxnSpPr>
      <xdr:spPr>
        <a:xfrm>
          <a:off x="7861300" y="6489446"/>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120269</xdr:rowOff>
    </xdr:from>
    <xdr:to>
      <xdr:col>11</xdr:col>
      <xdr:colOff>307975</xdr:colOff>
      <xdr:row>37</xdr:row>
      <xdr:rowOff>145796</xdr:rowOff>
    </xdr:to>
    <xdr:cxnSp macro="">
      <xdr:nvCxnSpPr>
        <xdr:cNvPr id="298" name="直線コネクタ 297"/>
        <xdr:cNvCxnSpPr/>
      </xdr:nvCxnSpPr>
      <xdr:spPr>
        <a:xfrm>
          <a:off x="6972300" y="6292469"/>
          <a:ext cx="88900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163576</xdr:rowOff>
    </xdr:from>
    <xdr:to>
      <xdr:col>15</xdr:col>
      <xdr:colOff>231775</xdr:colOff>
      <xdr:row>39</xdr:row>
      <xdr:rowOff>93726</xdr:rowOff>
    </xdr:to>
    <xdr:sp macro="" textlink="">
      <xdr:nvSpPr>
        <xdr:cNvPr id="308" name="円/楕円 307"/>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78503</xdr:rowOff>
    </xdr:from>
    <xdr:ext cx="249299" cy="259045"/>
    <xdr:sp macro="" textlink="">
      <xdr:nvSpPr>
        <xdr:cNvPr id="309" name="労働費該当値テキスト"/>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104902</xdr:rowOff>
    </xdr:from>
    <xdr:to>
      <xdr:col>14</xdr:col>
      <xdr:colOff>79375</xdr:colOff>
      <xdr:row>39</xdr:row>
      <xdr:rowOff>35052</xdr:rowOff>
    </xdr:to>
    <xdr:sp macro="" textlink="">
      <xdr:nvSpPr>
        <xdr:cNvPr id="310" name="円/楕円 309"/>
        <xdr:cNvSpPr/>
      </xdr:nvSpPr>
      <xdr:spPr>
        <a:xfrm>
          <a:off x="9588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26179</xdr:rowOff>
    </xdr:from>
    <xdr:ext cx="378565" cy="259045"/>
    <xdr:sp macro="" textlink="">
      <xdr:nvSpPr>
        <xdr:cNvPr id="311" name="テキスト ボックス 310"/>
        <xdr:cNvSpPr txBox="1"/>
      </xdr:nvSpPr>
      <xdr:spPr>
        <a:xfrm>
          <a:off x="9450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71374</xdr:rowOff>
    </xdr:from>
    <xdr:to>
      <xdr:col>12</xdr:col>
      <xdr:colOff>561975</xdr:colOff>
      <xdr:row>39</xdr:row>
      <xdr:rowOff>1524</xdr:rowOff>
    </xdr:to>
    <xdr:sp macro="" textlink="">
      <xdr:nvSpPr>
        <xdr:cNvPr id="312" name="円/楕円 311"/>
        <xdr:cNvSpPr/>
      </xdr:nvSpPr>
      <xdr:spPr>
        <a:xfrm>
          <a:off x="8699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164101</xdr:rowOff>
    </xdr:from>
    <xdr:ext cx="378565" cy="259045"/>
    <xdr:sp macro="" textlink="">
      <xdr:nvSpPr>
        <xdr:cNvPr id="313" name="テキスト ボックス 312"/>
        <xdr:cNvSpPr txBox="1"/>
      </xdr:nvSpPr>
      <xdr:spPr>
        <a:xfrm>
          <a:off x="8561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94996</xdr:rowOff>
    </xdr:from>
    <xdr:to>
      <xdr:col>11</xdr:col>
      <xdr:colOff>358775</xdr:colOff>
      <xdr:row>38</xdr:row>
      <xdr:rowOff>25146</xdr:rowOff>
    </xdr:to>
    <xdr:sp macro="" textlink="">
      <xdr:nvSpPr>
        <xdr:cNvPr id="314" name="円/楕円 313"/>
        <xdr:cNvSpPr/>
      </xdr:nvSpPr>
      <xdr:spPr>
        <a:xfrm>
          <a:off x="78105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16273</xdr:rowOff>
    </xdr:from>
    <xdr:ext cx="378565" cy="259045"/>
    <xdr:sp macro="" textlink="">
      <xdr:nvSpPr>
        <xdr:cNvPr id="315" name="テキスト ボックス 314"/>
        <xdr:cNvSpPr txBox="1"/>
      </xdr:nvSpPr>
      <xdr:spPr>
        <a:xfrm>
          <a:off x="7672017" y="653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69469</xdr:rowOff>
    </xdr:from>
    <xdr:to>
      <xdr:col>10</xdr:col>
      <xdr:colOff>155575</xdr:colOff>
      <xdr:row>36</xdr:row>
      <xdr:rowOff>171069</xdr:rowOff>
    </xdr:to>
    <xdr:sp macro="" textlink="">
      <xdr:nvSpPr>
        <xdr:cNvPr id="316" name="円/楕円 315"/>
        <xdr:cNvSpPr/>
      </xdr:nvSpPr>
      <xdr:spPr>
        <a:xfrm>
          <a:off x="6921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162196</xdr:rowOff>
    </xdr:from>
    <xdr:ext cx="469744" cy="259045"/>
    <xdr:sp macro="" textlink="">
      <xdr:nvSpPr>
        <xdr:cNvPr id="317" name="テキスト ボックス 316"/>
        <xdr:cNvSpPr txBox="1"/>
      </xdr:nvSpPr>
      <xdr:spPr>
        <a:xfrm>
          <a:off x="6737427" y="63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115239</xdr:rowOff>
    </xdr:from>
    <xdr:to>
      <xdr:col>15</xdr:col>
      <xdr:colOff>180975</xdr:colOff>
      <xdr:row>57</xdr:row>
      <xdr:rowOff>136477</xdr:rowOff>
    </xdr:to>
    <xdr:cxnSp macro="">
      <xdr:nvCxnSpPr>
        <xdr:cNvPr id="344" name="直線コネクタ 343"/>
        <xdr:cNvCxnSpPr/>
      </xdr:nvCxnSpPr>
      <xdr:spPr>
        <a:xfrm>
          <a:off x="9639300" y="9887889"/>
          <a:ext cx="8382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101501</xdr:rowOff>
    </xdr:from>
    <xdr:to>
      <xdr:col>14</xdr:col>
      <xdr:colOff>28575</xdr:colOff>
      <xdr:row>57</xdr:row>
      <xdr:rowOff>115239</xdr:rowOff>
    </xdr:to>
    <xdr:cxnSp macro="">
      <xdr:nvCxnSpPr>
        <xdr:cNvPr id="347" name="直線コネクタ 346"/>
        <xdr:cNvCxnSpPr/>
      </xdr:nvCxnSpPr>
      <xdr:spPr>
        <a:xfrm>
          <a:off x="8750300" y="9874151"/>
          <a:ext cx="8890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73041</xdr:rowOff>
    </xdr:from>
    <xdr:to>
      <xdr:col>12</xdr:col>
      <xdr:colOff>511175</xdr:colOff>
      <xdr:row>57</xdr:row>
      <xdr:rowOff>101501</xdr:rowOff>
    </xdr:to>
    <xdr:cxnSp macro="">
      <xdr:nvCxnSpPr>
        <xdr:cNvPr id="350" name="直線コネクタ 349"/>
        <xdr:cNvCxnSpPr/>
      </xdr:nvCxnSpPr>
      <xdr:spPr>
        <a:xfrm>
          <a:off x="7861300" y="9845691"/>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73041</xdr:rowOff>
    </xdr:from>
    <xdr:to>
      <xdr:col>11</xdr:col>
      <xdr:colOff>307975</xdr:colOff>
      <xdr:row>57</xdr:row>
      <xdr:rowOff>128132</xdr:rowOff>
    </xdr:to>
    <xdr:cxnSp macro="">
      <xdr:nvCxnSpPr>
        <xdr:cNvPr id="353" name="直線コネクタ 352"/>
        <xdr:cNvCxnSpPr/>
      </xdr:nvCxnSpPr>
      <xdr:spPr>
        <a:xfrm flipV="1">
          <a:off x="6972300" y="9845691"/>
          <a:ext cx="889000" cy="5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85677</xdr:rowOff>
    </xdr:from>
    <xdr:to>
      <xdr:col>15</xdr:col>
      <xdr:colOff>231775</xdr:colOff>
      <xdr:row>58</xdr:row>
      <xdr:rowOff>15827</xdr:rowOff>
    </xdr:to>
    <xdr:sp macro="" textlink="">
      <xdr:nvSpPr>
        <xdr:cNvPr id="363" name="円/楕円 362"/>
        <xdr:cNvSpPr/>
      </xdr:nvSpPr>
      <xdr:spPr>
        <a:xfrm>
          <a:off x="10426700" y="98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108554</xdr:rowOff>
    </xdr:from>
    <xdr:ext cx="469744" cy="259045"/>
    <xdr:sp macro="" textlink="">
      <xdr:nvSpPr>
        <xdr:cNvPr id="364" name="農林水産業費該当値テキスト"/>
        <xdr:cNvSpPr txBox="1"/>
      </xdr:nvSpPr>
      <xdr:spPr>
        <a:xfrm>
          <a:off x="10528300" y="970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64439</xdr:rowOff>
    </xdr:from>
    <xdr:to>
      <xdr:col>14</xdr:col>
      <xdr:colOff>79375</xdr:colOff>
      <xdr:row>57</xdr:row>
      <xdr:rowOff>166039</xdr:rowOff>
    </xdr:to>
    <xdr:sp macro="" textlink="">
      <xdr:nvSpPr>
        <xdr:cNvPr id="365" name="円/楕円 364"/>
        <xdr:cNvSpPr/>
      </xdr:nvSpPr>
      <xdr:spPr>
        <a:xfrm>
          <a:off x="9588500" y="98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11116</xdr:rowOff>
    </xdr:from>
    <xdr:ext cx="469744" cy="259045"/>
    <xdr:sp macro="" textlink="">
      <xdr:nvSpPr>
        <xdr:cNvPr id="366" name="テキスト ボックス 365"/>
        <xdr:cNvSpPr txBox="1"/>
      </xdr:nvSpPr>
      <xdr:spPr>
        <a:xfrm>
          <a:off x="9404427" y="961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50701</xdr:rowOff>
    </xdr:from>
    <xdr:to>
      <xdr:col>12</xdr:col>
      <xdr:colOff>561975</xdr:colOff>
      <xdr:row>57</xdr:row>
      <xdr:rowOff>152301</xdr:rowOff>
    </xdr:to>
    <xdr:sp macro="" textlink="">
      <xdr:nvSpPr>
        <xdr:cNvPr id="367" name="円/楕円 366"/>
        <xdr:cNvSpPr/>
      </xdr:nvSpPr>
      <xdr:spPr>
        <a:xfrm>
          <a:off x="8699500" y="98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143428</xdr:rowOff>
    </xdr:from>
    <xdr:ext cx="469744" cy="259045"/>
    <xdr:sp macro="" textlink="">
      <xdr:nvSpPr>
        <xdr:cNvPr id="368" name="テキスト ボックス 367"/>
        <xdr:cNvSpPr txBox="1"/>
      </xdr:nvSpPr>
      <xdr:spPr>
        <a:xfrm>
          <a:off x="8515427" y="991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22241</xdr:rowOff>
    </xdr:from>
    <xdr:to>
      <xdr:col>11</xdr:col>
      <xdr:colOff>358775</xdr:colOff>
      <xdr:row>57</xdr:row>
      <xdr:rowOff>123841</xdr:rowOff>
    </xdr:to>
    <xdr:sp macro="" textlink="">
      <xdr:nvSpPr>
        <xdr:cNvPr id="369" name="円/楕円 368"/>
        <xdr:cNvSpPr/>
      </xdr:nvSpPr>
      <xdr:spPr>
        <a:xfrm>
          <a:off x="7810500" y="979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114968</xdr:rowOff>
    </xdr:from>
    <xdr:ext cx="534377" cy="259045"/>
    <xdr:sp macro="" textlink="">
      <xdr:nvSpPr>
        <xdr:cNvPr id="370" name="テキスト ボックス 369"/>
        <xdr:cNvSpPr txBox="1"/>
      </xdr:nvSpPr>
      <xdr:spPr>
        <a:xfrm>
          <a:off x="7594111" y="988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77332</xdr:rowOff>
    </xdr:from>
    <xdr:to>
      <xdr:col>10</xdr:col>
      <xdr:colOff>155575</xdr:colOff>
      <xdr:row>58</xdr:row>
      <xdr:rowOff>7482</xdr:rowOff>
    </xdr:to>
    <xdr:sp macro="" textlink="">
      <xdr:nvSpPr>
        <xdr:cNvPr id="371" name="円/楕円 370"/>
        <xdr:cNvSpPr/>
      </xdr:nvSpPr>
      <xdr:spPr>
        <a:xfrm>
          <a:off x="6921500" y="98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170059</xdr:rowOff>
    </xdr:from>
    <xdr:ext cx="469744" cy="259045"/>
    <xdr:sp macro="" textlink="">
      <xdr:nvSpPr>
        <xdr:cNvPr id="372" name="テキスト ボックス 371"/>
        <xdr:cNvSpPr txBox="1"/>
      </xdr:nvSpPr>
      <xdr:spPr>
        <a:xfrm>
          <a:off x="6737427" y="994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79997</xdr:rowOff>
    </xdr:from>
    <xdr:to>
      <xdr:col>15</xdr:col>
      <xdr:colOff>180975</xdr:colOff>
      <xdr:row>77</xdr:row>
      <xdr:rowOff>109373</xdr:rowOff>
    </xdr:to>
    <xdr:cxnSp macro="">
      <xdr:nvCxnSpPr>
        <xdr:cNvPr id="401" name="直線コネクタ 400"/>
        <xdr:cNvCxnSpPr/>
      </xdr:nvCxnSpPr>
      <xdr:spPr>
        <a:xfrm flipV="1">
          <a:off x="9639300" y="13281647"/>
          <a:ext cx="838200" cy="2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95808</xdr:rowOff>
    </xdr:from>
    <xdr:to>
      <xdr:col>14</xdr:col>
      <xdr:colOff>28575</xdr:colOff>
      <xdr:row>77</xdr:row>
      <xdr:rowOff>109373</xdr:rowOff>
    </xdr:to>
    <xdr:cxnSp macro="">
      <xdr:nvCxnSpPr>
        <xdr:cNvPr id="404" name="直線コネクタ 403"/>
        <xdr:cNvCxnSpPr/>
      </xdr:nvCxnSpPr>
      <xdr:spPr>
        <a:xfrm>
          <a:off x="8750300" y="13297458"/>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95808</xdr:rowOff>
    </xdr:from>
    <xdr:to>
      <xdr:col>12</xdr:col>
      <xdr:colOff>511175</xdr:colOff>
      <xdr:row>77</xdr:row>
      <xdr:rowOff>141796</xdr:rowOff>
    </xdr:to>
    <xdr:cxnSp macro="">
      <xdr:nvCxnSpPr>
        <xdr:cNvPr id="407" name="直線コネクタ 406"/>
        <xdr:cNvCxnSpPr/>
      </xdr:nvCxnSpPr>
      <xdr:spPr>
        <a:xfrm flipV="1">
          <a:off x="7861300" y="13297458"/>
          <a:ext cx="889000" cy="4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143319</xdr:rowOff>
    </xdr:from>
    <xdr:to>
      <xdr:col>11</xdr:col>
      <xdr:colOff>307975</xdr:colOff>
      <xdr:row>77</xdr:row>
      <xdr:rowOff>141796</xdr:rowOff>
    </xdr:to>
    <xdr:cxnSp macro="">
      <xdr:nvCxnSpPr>
        <xdr:cNvPr id="410" name="直線コネクタ 409"/>
        <xdr:cNvCxnSpPr/>
      </xdr:nvCxnSpPr>
      <xdr:spPr>
        <a:xfrm>
          <a:off x="6972300" y="12487719"/>
          <a:ext cx="889000" cy="85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116476</xdr:rowOff>
    </xdr:from>
    <xdr:ext cx="469744" cy="259045"/>
    <xdr:sp macro="" textlink="">
      <xdr:nvSpPr>
        <xdr:cNvPr id="414" name="テキスト ボックス 413"/>
        <xdr:cNvSpPr txBox="1"/>
      </xdr:nvSpPr>
      <xdr:spPr>
        <a:xfrm>
          <a:off x="6737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29197</xdr:rowOff>
    </xdr:from>
    <xdr:to>
      <xdr:col>15</xdr:col>
      <xdr:colOff>231775</xdr:colOff>
      <xdr:row>77</xdr:row>
      <xdr:rowOff>130797</xdr:rowOff>
    </xdr:to>
    <xdr:sp macro="" textlink="">
      <xdr:nvSpPr>
        <xdr:cNvPr id="420" name="円/楕円 419"/>
        <xdr:cNvSpPr/>
      </xdr:nvSpPr>
      <xdr:spPr>
        <a:xfrm>
          <a:off x="10426700" y="132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52074</xdr:rowOff>
    </xdr:from>
    <xdr:ext cx="469744" cy="259045"/>
    <xdr:sp macro="" textlink="">
      <xdr:nvSpPr>
        <xdr:cNvPr id="421" name="商工費該当値テキスト"/>
        <xdr:cNvSpPr txBox="1"/>
      </xdr:nvSpPr>
      <xdr:spPr>
        <a:xfrm>
          <a:off x="10528300" y="1308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58573</xdr:rowOff>
    </xdr:from>
    <xdr:to>
      <xdr:col>14</xdr:col>
      <xdr:colOff>79375</xdr:colOff>
      <xdr:row>77</xdr:row>
      <xdr:rowOff>160173</xdr:rowOff>
    </xdr:to>
    <xdr:sp macro="" textlink="">
      <xdr:nvSpPr>
        <xdr:cNvPr id="422" name="円/楕円 421"/>
        <xdr:cNvSpPr/>
      </xdr:nvSpPr>
      <xdr:spPr>
        <a:xfrm>
          <a:off x="9588500" y="132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5250</xdr:rowOff>
    </xdr:from>
    <xdr:ext cx="469744" cy="259045"/>
    <xdr:sp macro="" textlink="">
      <xdr:nvSpPr>
        <xdr:cNvPr id="423" name="テキスト ボックス 422"/>
        <xdr:cNvSpPr txBox="1"/>
      </xdr:nvSpPr>
      <xdr:spPr>
        <a:xfrm>
          <a:off x="9404427" y="1303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45008</xdr:rowOff>
    </xdr:from>
    <xdr:to>
      <xdr:col>12</xdr:col>
      <xdr:colOff>561975</xdr:colOff>
      <xdr:row>77</xdr:row>
      <xdr:rowOff>146608</xdr:rowOff>
    </xdr:to>
    <xdr:sp macro="" textlink="">
      <xdr:nvSpPr>
        <xdr:cNvPr id="424" name="円/楕円 423"/>
        <xdr:cNvSpPr/>
      </xdr:nvSpPr>
      <xdr:spPr>
        <a:xfrm>
          <a:off x="8699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137735</xdr:rowOff>
    </xdr:from>
    <xdr:ext cx="469744" cy="259045"/>
    <xdr:sp macro="" textlink="">
      <xdr:nvSpPr>
        <xdr:cNvPr id="425" name="テキスト ボックス 424"/>
        <xdr:cNvSpPr txBox="1"/>
      </xdr:nvSpPr>
      <xdr:spPr>
        <a:xfrm>
          <a:off x="8515427" y="1333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90996</xdr:rowOff>
    </xdr:from>
    <xdr:to>
      <xdr:col>11</xdr:col>
      <xdr:colOff>358775</xdr:colOff>
      <xdr:row>78</xdr:row>
      <xdr:rowOff>21146</xdr:rowOff>
    </xdr:to>
    <xdr:sp macro="" textlink="">
      <xdr:nvSpPr>
        <xdr:cNvPr id="426" name="円/楕円 425"/>
        <xdr:cNvSpPr/>
      </xdr:nvSpPr>
      <xdr:spPr>
        <a:xfrm>
          <a:off x="7810500" y="132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12273</xdr:rowOff>
    </xdr:from>
    <xdr:ext cx="469744" cy="259045"/>
    <xdr:sp macro="" textlink="">
      <xdr:nvSpPr>
        <xdr:cNvPr id="427" name="テキスト ボックス 426"/>
        <xdr:cNvSpPr txBox="1"/>
      </xdr:nvSpPr>
      <xdr:spPr>
        <a:xfrm>
          <a:off x="7626427" y="1338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92519</xdr:rowOff>
    </xdr:from>
    <xdr:to>
      <xdr:col>10</xdr:col>
      <xdr:colOff>155575</xdr:colOff>
      <xdr:row>73</xdr:row>
      <xdr:rowOff>22669</xdr:rowOff>
    </xdr:to>
    <xdr:sp macro="" textlink="">
      <xdr:nvSpPr>
        <xdr:cNvPr id="428" name="円/楕円 427"/>
        <xdr:cNvSpPr/>
      </xdr:nvSpPr>
      <xdr:spPr>
        <a:xfrm>
          <a:off x="6921500" y="124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39196</xdr:rowOff>
    </xdr:from>
    <xdr:ext cx="534377" cy="259045"/>
    <xdr:sp macro="" textlink="">
      <xdr:nvSpPr>
        <xdr:cNvPr id="429" name="テキスト ボックス 428"/>
        <xdr:cNvSpPr txBox="1"/>
      </xdr:nvSpPr>
      <xdr:spPr>
        <a:xfrm>
          <a:off x="6705111" y="1221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141103</xdr:rowOff>
    </xdr:from>
    <xdr:to>
      <xdr:col>15</xdr:col>
      <xdr:colOff>180975</xdr:colOff>
      <xdr:row>97</xdr:row>
      <xdr:rowOff>146563</xdr:rowOff>
    </xdr:to>
    <xdr:cxnSp macro="">
      <xdr:nvCxnSpPr>
        <xdr:cNvPr id="456" name="直線コネクタ 455"/>
        <xdr:cNvCxnSpPr/>
      </xdr:nvCxnSpPr>
      <xdr:spPr>
        <a:xfrm>
          <a:off x="9639300" y="16771753"/>
          <a:ext cx="8382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134807</xdr:rowOff>
    </xdr:from>
    <xdr:to>
      <xdr:col>14</xdr:col>
      <xdr:colOff>28575</xdr:colOff>
      <xdr:row>97</xdr:row>
      <xdr:rowOff>141103</xdr:rowOff>
    </xdr:to>
    <xdr:cxnSp macro="">
      <xdr:nvCxnSpPr>
        <xdr:cNvPr id="459" name="直線コネクタ 458"/>
        <xdr:cNvCxnSpPr/>
      </xdr:nvCxnSpPr>
      <xdr:spPr>
        <a:xfrm>
          <a:off x="8750300" y="16765457"/>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133820</xdr:rowOff>
    </xdr:from>
    <xdr:to>
      <xdr:col>12</xdr:col>
      <xdr:colOff>511175</xdr:colOff>
      <xdr:row>97</xdr:row>
      <xdr:rowOff>134807</xdr:rowOff>
    </xdr:to>
    <xdr:cxnSp macro="">
      <xdr:nvCxnSpPr>
        <xdr:cNvPr id="462" name="直線コネクタ 461"/>
        <xdr:cNvCxnSpPr/>
      </xdr:nvCxnSpPr>
      <xdr:spPr>
        <a:xfrm>
          <a:off x="7861300" y="16764470"/>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132124</xdr:rowOff>
    </xdr:from>
    <xdr:to>
      <xdr:col>11</xdr:col>
      <xdr:colOff>307975</xdr:colOff>
      <xdr:row>97</xdr:row>
      <xdr:rowOff>133820</xdr:rowOff>
    </xdr:to>
    <xdr:cxnSp macro="">
      <xdr:nvCxnSpPr>
        <xdr:cNvPr id="465" name="直線コネクタ 464"/>
        <xdr:cNvCxnSpPr/>
      </xdr:nvCxnSpPr>
      <xdr:spPr>
        <a:xfrm>
          <a:off x="6972300" y="16762774"/>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95763</xdr:rowOff>
    </xdr:from>
    <xdr:to>
      <xdr:col>15</xdr:col>
      <xdr:colOff>231775</xdr:colOff>
      <xdr:row>98</xdr:row>
      <xdr:rowOff>25913</xdr:rowOff>
    </xdr:to>
    <xdr:sp macro="" textlink="">
      <xdr:nvSpPr>
        <xdr:cNvPr id="475" name="円/楕円 474"/>
        <xdr:cNvSpPr/>
      </xdr:nvSpPr>
      <xdr:spPr>
        <a:xfrm>
          <a:off x="10426700" y="167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90303</xdr:rowOff>
    </xdr:from>
    <xdr:to>
      <xdr:col>14</xdr:col>
      <xdr:colOff>79375</xdr:colOff>
      <xdr:row>98</xdr:row>
      <xdr:rowOff>20453</xdr:rowOff>
    </xdr:to>
    <xdr:sp macro="" textlink="">
      <xdr:nvSpPr>
        <xdr:cNvPr id="477" name="円/楕円 476"/>
        <xdr:cNvSpPr/>
      </xdr:nvSpPr>
      <xdr:spPr>
        <a:xfrm>
          <a:off x="9588500" y="167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11580</xdr:rowOff>
    </xdr:from>
    <xdr:ext cx="534377" cy="259045"/>
    <xdr:sp macro="" textlink="">
      <xdr:nvSpPr>
        <xdr:cNvPr id="478" name="テキスト ボックス 477"/>
        <xdr:cNvSpPr txBox="1"/>
      </xdr:nvSpPr>
      <xdr:spPr>
        <a:xfrm>
          <a:off x="9372111" y="1681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84007</xdr:rowOff>
    </xdr:from>
    <xdr:to>
      <xdr:col>12</xdr:col>
      <xdr:colOff>561975</xdr:colOff>
      <xdr:row>98</xdr:row>
      <xdr:rowOff>14157</xdr:rowOff>
    </xdr:to>
    <xdr:sp macro="" textlink="">
      <xdr:nvSpPr>
        <xdr:cNvPr id="479" name="円/楕円 478"/>
        <xdr:cNvSpPr/>
      </xdr:nvSpPr>
      <xdr:spPr>
        <a:xfrm>
          <a:off x="8699500" y="167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5284</xdr:rowOff>
    </xdr:from>
    <xdr:ext cx="534377" cy="259045"/>
    <xdr:sp macro="" textlink="">
      <xdr:nvSpPr>
        <xdr:cNvPr id="480" name="テキスト ボックス 479"/>
        <xdr:cNvSpPr txBox="1"/>
      </xdr:nvSpPr>
      <xdr:spPr>
        <a:xfrm>
          <a:off x="8483111" y="16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83020</xdr:rowOff>
    </xdr:from>
    <xdr:to>
      <xdr:col>11</xdr:col>
      <xdr:colOff>358775</xdr:colOff>
      <xdr:row>98</xdr:row>
      <xdr:rowOff>13170</xdr:rowOff>
    </xdr:to>
    <xdr:sp macro="" textlink="">
      <xdr:nvSpPr>
        <xdr:cNvPr id="481" name="円/楕円 480"/>
        <xdr:cNvSpPr/>
      </xdr:nvSpPr>
      <xdr:spPr>
        <a:xfrm>
          <a:off x="7810500" y="167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4297</xdr:rowOff>
    </xdr:from>
    <xdr:ext cx="534377" cy="259045"/>
    <xdr:sp macro="" textlink="">
      <xdr:nvSpPr>
        <xdr:cNvPr id="482" name="テキスト ボックス 481"/>
        <xdr:cNvSpPr txBox="1"/>
      </xdr:nvSpPr>
      <xdr:spPr>
        <a:xfrm>
          <a:off x="7594111" y="168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81324</xdr:rowOff>
    </xdr:from>
    <xdr:to>
      <xdr:col>10</xdr:col>
      <xdr:colOff>155575</xdr:colOff>
      <xdr:row>98</xdr:row>
      <xdr:rowOff>11474</xdr:rowOff>
    </xdr:to>
    <xdr:sp macro="" textlink="">
      <xdr:nvSpPr>
        <xdr:cNvPr id="483" name="円/楕円 482"/>
        <xdr:cNvSpPr/>
      </xdr:nvSpPr>
      <xdr:spPr>
        <a:xfrm>
          <a:off x="6921500" y="167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2601</xdr:rowOff>
    </xdr:from>
    <xdr:ext cx="534377" cy="259045"/>
    <xdr:sp macro="" textlink="">
      <xdr:nvSpPr>
        <xdr:cNvPr id="484" name="テキスト ボックス 483"/>
        <xdr:cNvSpPr txBox="1"/>
      </xdr:nvSpPr>
      <xdr:spPr>
        <a:xfrm>
          <a:off x="6705111" y="1680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4826</xdr:rowOff>
    </xdr:from>
    <xdr:to>
      <xdr:col>23</xdr:col>
      <xdr:colOff>517525</xdr:colOff>
      <xdr:row>37</xdr:row>
      <xdr:rowOff>106096</xdr:rowOff>
    </xdr:to>
    <xdr:cxnSp macro="">
      <xdr:nvCxnSpPr>
        <xdr:cNvPr id="512" name="直線コネクタ 511"/>
        <xdr:cNvCxnSpPr/>
      </xdr:nvCxnSpPr>
      <xdr:spPr>
        <a:xfrm>
          <a:off x="15481300" y="6348476"/>
          <a:ext cx="8382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148798</xdr:rowOff>
    </xdr:from>
    <xdr:to>
      <xdr:col>22</xdr:col>
      <xdr:colOff>365125</xdr:colOff>
      <xdr:row>37</xdr:row>
      <xdr:rowOff>4826</xdr:rowOff>
    </xdr:to>
    <xdr:cxnSp macro="">
      <xdr:nvCxnSpPr>
        <xdr:cNvPr id="515" name="直線コネクタ 514"/>
        <xdr:cNvCxnSpPr/>
      </xdr:nvCxnSpPr>
      <xdr:spPr>
        <a:xfrm>
          <a:off x="14592300" y="6149548"/>
          <a:ext cx="889000" cy="19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148798</xdr:rowOff>
    </xdr:from>
    <xdr:to>
      <xdr:col>21</xdr:col>
      <xdr:colOff>161925</xdr:colOff>
      <xdr:row>36</xdr:row>
      <xdr:rowOff>91282</xdr:rowOff>
    </xdr:to>
    <xdr:cxnSp macro="">
      <xdr:nvCxnSpPr>
        <xdr:cNvPr id="518" name="直線コネクタ 517"/>
        <xdr:cNvCxnSpPr/>
      </xdr:nvCxnSpPr>
      <xdr:spPr>
        <a:xfrm flipV="1">
          <a:off x="13703300" y="6149548"/>
          <a:ext cx="889000" cy="1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0" name="テキスト ボックス 519"/>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91282</xdr:rowOff>
    </xdr:from>
    <xdr:to>
      <xdr:col>19</xdr:col>
      <xdr:colOff>644525</xdr:colOff>
      <xdr:row>37</xdr:row>
      <xdr:rowOff>59873</xdr:rowOff>
    </xdr:to>
    <xdr:cxnSp macro="">
      <xdr:nvCxnSpPr>
        <xdr:cNvPr id="521" name="直線コネクタ 520"/>
        <xdr:cNvCxnSpPr/>
      </xdr:nvCxnSpPr>
      <xdr:spPr>
        <a:xfrm flipV="1">
          <a:off x="12814300" y="6263482"/>
          <a:ext cx="889000" cy="1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55296</xdr:rowOff>
    </xdr:from>
    <xdr:to>
      <xdr:col>23</xdr:col>
      <xdr:colOff>568325</xdr:colOff>
      <xdr:row>37</xdr:row>
      <xdr:rowOff>156896</xdr:rowOff>
    </xdr:to>
    <xdr:sp macro="" textlink="">
      <xdr:nvSpPr>
        <xdr:cNvPr id="531" name="円/楕円 530"/>
        <xdr:cNvSpPr/>
      </xdr:nvSpPr>
      <xdr:spPr>
        <a:xfrm>
          <a:off x="16268700" y="63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78173</xdr:rowOff>
    </xdr:from>
    <xdr:ext cx="534377" cy="259045"/>
    <xdr:sp macro="" textlink="">
      <xdr:nvSpPr>
        <xdr:cNvPr id="532" name="消防費該当値テキスト"/>
        <xdr:cNvSpPr txBox="1"/>
      </xdr:nvSpPr>
      <xdr:spPr>
        <a:xfrm>
          <a:off x="16370300" y="625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125476</xdr:rowOff>
    </xdr:from>
    <xdr:to>
      <xdr:col>22</xdr:col>
      <xdr:colOff>415925</xdr:colOff>
      <xdr:row>37</xdr:row>
      <xdr:rowOff>55626</xdr:rowOff>
    </xdr:to>
    <xdr:sp macro="" textlink="">
      <xdr:nvSpPr>
        <xdr:cNvPr id="533" name="円/楕円 532"/>
        <xdr:cNvSpPr/>
      </xdr:nvSpPr>
      <xdr:spPr>
        <a:xfrm>
          <a:off x="15430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72153</xdr:rowOff>
    </xdr:from>
    <xdr:ext cx="534377" cy="259045"/>
    <xdr:sp macro="" textlink="">
      <xdr:nvSpPr>
        <xdr:cNvPr id="534" name="テキスト ボックス 533"/>
        <xdr:cNvSpPr txBox="1"/>
      </xdr:nvSpPr>
      <xdr:spPr>
        <a:xfrm>
          <a:off x="15214111" y="60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97998</xdr:rowOff>
    </xdr:from>
    <xdr:to>
      <xdr:col>21</xdr:col>
      <xdr:colOff>212725</xdr:colOff>
      <xdr:row>36</xdr:row>
      <xdr:rowOff>28148</xdr:rowOff>
    </xdr:to>
    <xdr:sp macro="" textlink="">
      <xdr:nvSpPr>
        <xdr:cNvPr id="535" name="円/楕円 534"/>
        <xdr:cNvSpPr/>
      </xdr:nvSpPr>
      <xdr:spPr>
        <a:xfrm>
          <a:off x="14541500" y="60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44675</xdr:rowOff>
    </xdr:from>
    <xdr:ext cx="534377" cy="259045"/>
    <xdr:sp macro="" textlink="">
      <xdr:nvSpPr>
        <xdr:cNvPr id="536" name="テキスト ボックス 535"/>
        <xdr:cNvSpPr txBox="1"/>
      </xdr:nvSpPr>
      <xdr:spPr>
        <a:xfrm>
          <a:off x="14325111" y="587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40482</xdr:rowOff>
    </xdr:from>
    <xdr:to>
      <xdr:col>20</xdr:col>
      <xdr:colOff>9525</xdr:colOff>
      <xdr:row>36</xdr:row>
      <xdr:rowOff>142082</xdr:rowOff>
    </xdr:to>
    <xdr:sp macro="" textlink="">
      <xdr:nvSpPr>
        <xdr:cNvPr id="537" name="円/楕円 536"/>
        <xdr:cNvSpPr/>
      </xdr:nvSpPr>
      <xdr:spPr>
        <a:xfrm>
          <a:off x="13652500" y="62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158609</xdr:rowOff>
    </xdr:from>
    <xdr:ext cx="534377" cy="259045"/>
    <xdr:sp macro="" textlink="">
      <xdr:nvSpPr>
        <xdr:cNvPr id="538" name="テキスト ボックス 537"/>
        <xdr:cNvSpPr txBox="1"/>
      </xdr:nvSpPr>
      <xdr:spPr>
        <a:xfrm>
          <a:off x="13436111" y="598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9073</xdr:rowOff>
    </xdr:from>
    <xdr:to>
      <xdr:col>18</xdr:col>
      <xdr:colOff>492125</xdr:colOff>
      <xdr:row>37</xdr:row>
      <xdr:rowOff>110673</xdr:rowOff>
    </xdr:to>
    <xdr:sp macro="" textlink="">
      <xdr:nvSpPr>
        <xdr:cNvPr id="539" name="円/楕円 538"/>
        <xdr:cNvSpPr/>
      </xdr:nvSpPr>
      <xdr:spPr>
        <a:xfrm>
          <a:off x="12763500" y="63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101800</xdr:rowOff>
    </xdr:from>
    <xdr:ext cx="534377" cy="259045"/>
    <xdr:sp macro="" textlink="">
      <xdr:nvSpPr>
        <xdr:cNvPr id="540" name="テキスト ボックス 539"/>
        <xdr:cNvSpPr txBox="1"/>
      </xdr:nvSpPr>
      <xdr:spPr>
        <a:xfrm>
          <a:off x="12547111" y="644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57372</xdr:rowOff>
    </xdr:from>
    <xdr:to>
      <xdr:col>23</xdr:col>
      <xdr:colOff>517525</xdr:colOff>
      <xdr:row>58</xdr:row>
      <xdr:rowOff>2328</xdr:rowOff>
    </xdr:to>
    <xdr:cxnSp macro="">
      <xdr:nvCxnSpPr>
        <xdr:cNvPr id="572" name="直線コネクタ 571"/>
        <xdr:cNvCxnSpPr/>
      </xdr:nvCxnSpPr>
      <xdr:spPr>
        <a:xfrm>
          <a:off x="15481300" y="9830022"/>
          <a:ext cx="838200" cy="1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57372</xdr:rowOff>
    </xdr:from>
    <xdr:to>
      <xdr:col>22</xdr:col>
      <xdr:colOff>365125</xdr:colOff>
      <xdr:row>57</xdr:row>
      <xdr:rowOff>121232</xdr:rowOff>
    </xdr:to>
    <xdr:cxnSp macro="">
      <xdr:nvCxnSpPr>
        <xdr:cNvPr id="575" name="直線コネクタ 574"/>
        <xdr:cNvCxnSpPr/>
      </xdr:nvCxnSpPr>
      <xdr:spPr>
        <a:xfrm flipV="1">
          <a:off x="14592300" y="9830022"/>
          <a:ext cx="889000" cy="6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121232</xdr:rowOff>
    </xdr:from>
    <xdr:to>
      <xdr:col>21</xdr:col>
      <xdr:colOff>161925</xdr:colOff>
      <xdr:row>57</xdr:row>
      <xdr:rowOff>124710</xdr:rowOff>
    </xdr:to>
    <xdr:cxnSp macro="">
      <xdr:nvCxnSpPr>
        <xdr:cNvPr id="578" name="直線コネクタ 577"/>
        <xdr:cNvCxnSpPr/>
      </xdr:nvCxnSpPr>
      <xdr:spPr>
        <a:xfrm flipV="1">
          <a:off x="13703300" y="9893882"/>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139145</xdr:rowOff>
    </xdr:from>
    <xdr:to>
      <xdr:col>19</xdr:col>
      <xdr:colOff>644525</xdr:colOff>
      <xdr:row>57</xdr:row>
      <xdr:rowOff>124710</xdr:rowOff>
    </xdr:to>
    <xdr:cxnSp macro="">
      <xdr:nvCxnSpPr>
        <xdr:cNvPr id="581" name="直線コネクタ 580"/>
        <xdr:cNvCxnSpPr/>
      </xdr:nvCxnSpPr>
      <xdr:spPr>
        <a:xfrm>
          <a:off x="12814300" y="9397445"/>
          <a:ext cx="889000" cy="49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122978</xdr:rowOff>
    </xdr:from>
    <xdr:to>
      <xdr:col>23</xdr:col>
      <xdr:colOff>568325</xdr:colOff>
      <xdr:row>58</xdr:row>
      <xdr:rowOff>53128</xdr:rowOff>
    </xdr:to>
    <xdr:sp macro="" textlink="">
      <xdr:nvSpPr>
        <xdr:cNvPr id="591" name="円/楕円 590"/>
        <xdr:cNvSpPr/>
      </xdr:nvSpPr>
      <xdr:spPr>
        <a:xfrm>
          <a:off x="16268700" y="989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101405</xdr:rowOff>
    </xdr:from>
    <xdr:ext cx="534377" cy="259045"/>
    <xdr:sp macro="" textlink="">
      <xdr:nvSpPr>
        <xdr:cNvPr id="592" name="教育費該当値テキスト"/>
        <xdr:cNvSpPr txBox="1"/>
      </xdr:nvSpPr>
      <xdr:spPr>
        <a:xfrm>
          <a:off x="16370300" y="987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36,413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6572</xdr:rowOff>
    </xdr:from>
    <xdr:to>
      <xdr:col>22</xdr:col>
      <xdr:colOff>415925</xdr:colOff>
      <xdr:row>57</xdr:row>
      <xdr:rowOff>108172</xdr:rowOff>
    </xdr:to>
    <xdr:sp macro="" textlink="">
      <xdr:nvSpPr>
        <xdr:cNvPr id="593" name="円/楕円 592"/>
        <xdr:cNvSpPr/>
      </xdr:nvSpPr>
      <xdr:spPr>
        <a:xfrm>
          <a:off x="15430500" y="97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124699</xdr:rowOff>
    </xdr:from>
    <xdr:ext cx="534377" cy="259045"/>
    <xdr:sp macro="" textlink="">
      <xdr:nvSpPr>
        <xdr:cNvPr id="594" name="テキスト ボックス 593"/>
        <xdr:cNvSpPr txBox="1"/>
      </xdr:nvSpPr>
      <xdr:spPr>
        <a:xfrm>
          <a:off x="15214111" y="95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70432</xdr:rowOff>
    </xdr:from>
    <xdr:to>
      <xdr:col>21</xdr:col>
      <xdr:colOff>212725</xdr:colOff>
      <xdr:row>58</xdr:row>
      <xdr:rowOff>582</xdr:rowOff>
    </xdr:to>
    <xdr:sp macro="" textlink="">
      <xdr:nvSpPr>
        <xdr:cNvPr id="595" name="円/楕円 594"/>
        <xdr:cNvSpPr/>
      </xdr:nvSpPr>
      <xdr:spPr>
        <a:xfrm>
          <a:off x="14541500" y="98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163159</xdr:rowOff>
    </xdr:from>
    <xdr:ext cx="534377" cy="259045"/>
    <xdr:sp macro="" textlink="">
      <xdr:nvSpPr>
        <xdr:cNvPr id="596" name="テキスト ボックス 595"/>
        <xdr:cNvSpPr txBox="1"/>
      </xdr:nvSpPr>
      <xdr:spPr>
        <a:xfrm>
          <a:off x="14325111" y="993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73910</xdr:rowOff>
    </xdr:from>
    <xdr:to>
      <xdr:col>20</xdr:col>
      <xdr:colOff>9525</xdr:colOff>
      <xdr:row>58</xdr:row>
      <xdr:rowOff>4060</xdr:rowOff>
    </xdr:to>
    <xdr:sp macro="" textlink="">
      <xdr:nvSpPr>
        <xdr:cNvPr id="597" name="円/楕円 596"/>
        <xdr:cNvSpPr/>
      </xdr:nvSpPr>
      <xdr:spPr>
        <a:xfrm>
          <a:off x="13652500" y="98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166637</xdr:rowOff>
    </xdr:from>
    <xdr:ext cx="534377" cy="259045"/>
    <xdr:sp macro="" textlink="">
      <xdr:nvSpPr>
        <xdr:cNvPr id="598" name="テキスト ボックス 597"/>
        <xdr:cNvSpPr txBox="1"/>
      </xdr:nvSpPr>
      <xdr:spPr>
        <a:xfrm>
          <a:off x="13436111" y="993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88345</xdr:rowOff>
    </xdr:from>
    <xdr:to>
      <xdr:col>18</xdr:col>
      <xdr:colOff>492125</xdr:colOff>
      <xdr:row>55</xdr:row>
      <xdr:rowOff>18495</xdr:rowOff>
    </xdr:to>
    <xdr:sp macro="" textlink="">
      <xdr:nvSpPr>
        <xdr:cNvPr id="599" name="円/楕円 598"/>
        <xdr:cNvSpPr/>
      </xdr:nvSpPr>
      <xdr:spPr>
        <a:xfrm>
          <a:off x="12763500" y="9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35022</xdr:rowOff>
    </xdr:from>
    <xdr:ext cx="534377" cy="259045"/>
    <xdr:sp macro="" textlink="">
      <xdr:nvSpPr>
        <xdr:cNvPr id="600" name="テキスト ボックス 599"/>
        <xdr:cNvSpPr txBox="1"/>
      </xdr:nvSpPr>
      <xdr:spPr>
        <a:xfrm>
          <a:off x="12547111" y="91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93842</xdr:rowOff>
    </xdr:from>
    <xdr:to>
      <xdr:col>23</xdr:col>
      <xdr:colOff>517525</xdr:colOff>
      <xdr:row>78</xdr:row>
      <xdr:rowOff>126806</xdr:rowOff>
    </xdr:to>
    <xdr:cxnSp macro="">
      <xdr:nvCxnSpPr>
        <xdr:cNvPr id="627" name="直線コネクタ 626"/>
        <xdr:cNvCxnSpPr/>
      </xdr:nvCxnSpPr>
      <xdr:spPr>
        <a:xfrm>
          <a:off x="15481300" y="13466942"/>
          <a:ext cx="8382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74366</xdr:rowOff>
    </xdr:from>
    <xdr:to>
      <xdr:col>22</xdr:col>
      <xdr:colOff>365125</xdr:colOff>
      <xdr:row>78</xdr:row>
      <xdr:rowOff>93842</xdr:rowOff>
    </xdr:to>
    <xdr:cxnSp macro="">
      <xdr:nvCxnSpPr>
        <xdr:cNvPr id="630" name="直線コネクタ 629"/>
        <xdr:cNvCxnSpPr/>
      </xdr:nvCxnSpPr>
      <xdr:spPr>
        <a:xfrm>
          <a:off x="14592300" y="13447466"/>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160825</xdr:rowOff>
    </xdr:from>
    <xdr:ext cx="378565" cy="259045"/>
    <xdr:sp macro="" textlink="">
      <xdr:nvSpPr>
        <xdr:cNvPr id="632" name="テキスト ボックス 631"/>
        <xdr:cNvSpPr txBox="1"/>
      </xdr:nvSpPr>
      <xdr:spPr>
        <a:xfrm>
          <a:off x="15292017" y="1353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134260</xdr:rowOff>
    </xdr:from>
    <xdr:to>
      <xdr:col>21</xdr:col>
      <xdr:colOff>161925</xdr:colOff>
      <xdr:row>78</xdr:row>
      <xdr:rowOff>74366</xdr:rowOff>
    </xdr:to>
    <xdr:cxnSp macro="">
      <xdr:nvCxnSpPr>
        <xdr:cNvPr id="633" name="直線コネクタ 632"/>
        <xdr:cNvCxnSpPr/>
      </xdr:nvCxnSpPr>
      <xdr:spPr>
        <a:xfrm>
          <a:off x="13703300" y="13335910"/>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134260</xdr:rowOff>
    </xdr:from>
    <xdr:to>
      <xdr:col>19</xdr:col>
      <xdr:colOff>644525</xdr:colOff>
      <xdr:row>78</xdr:row>
      <xdr:rowOff>32899</xdr:rowOff>
    </xdr:to>
    <xdr:cxnSp macro="">
      <xdr:nvCxnSpPr>
        <xdr:cNvPr id="636" name="直線コネクタ 635"/>
        <xdr:cNvCxnSpPr/>
      </xdr:nvCxnSpPr>
      <xdr:spPr>
        <a:xfrm flipV="1">
          <a:off x="12814300" y="13335910"/>
          <a:ext cx="889000" cy="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76006</xdr:rowOff>
    </xdr:from>
    <xdr:to>
      <xdr:col>23</xdr:col>
      <xdr:colOff>568325</xdr:colOff>
      <xdr:row>79</xdr:row>
      <xdr:rowOff>6156</xdr:rowOff>
    </xdr:to>
    <xdr:sp macro="" textlink="">
      <xdr:nvSpPr>
        <xdr:cNvPr id="646" name="円/楕円 645"/>
        <xdr:cNvSpPr/>
      </xdr:nvSpPr>
      <xdr:spPr>
        <a:xfrm>
          <a:off x="16268700" y="134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47895</xdr:rowOff>
    </xdr:from>
    <xdr:ext cx="378565" cy="259045"/>
    <xdr:sp macro="" textlink="">
      <xdr:nvSpPr>
        <xdr:cNvPr id="647" name="災害復旧費該当値テキスト"/>
        <xdr:cNvSpPr txBox="1"/>
      </xdr:nvSpPr>
      <xdr:spPr>
        <a:xfrm>
          <a:off x="16370300" y="13420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43042</xdr:rowOff>
    </xdr:from>
    <xdr:to>
      <xdr:col>22</xdr:col>
      <xdr:colOff>415925</xdr:colOff>
      <xdr:row>78</xdr:row>
      <xdr:rowOff>144642</xdr:rowOff>
    </xdr:to>
    <xdr:sp macro="" textlink="">
      <xdr:nvSpPr>
        <xdr:cNvPr id="648" name="円/楕円 647"/>
        <xdr:cNvSpPr/>
      </xdr:nvSpPr>
      <xdr:spPr>
        <a:xfrm>
          <a:off x="15430500" y="134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161169</xdr:rowOff>
    </xdr:from>
    <xdr:ext cx="469744" cy="259045"/>
    <xdr:sp macro="" textlink="">
      <xdr:nvSpPr>
        <xdr:cNvPr id="649" name="テキスト ボックス 648"/>
        <xdr:cNvSpPr txBox="1"/>
      </xdr:nvSpPr>
      <xdr:spPr>
        <a:xfrm>
          <a:off x="15246427" y="1319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23566</xdr:rowOff>
    </xdr:from>
    <xdr:to>
      <xdr:col>21</xdr:col>
      <xdr:colOff>212725</xdr:colOff>
      <xdr:row>78</xdr:row>
      <xdr:rowOff>125166</xdr:rowOff>
    </xdr:to>
    <xdr:sp macro="" textlink="">
      <xdr:nvSpPr>
        <xdr:cNvPr id="650" name="円/楕円 649"/>
        <xdr:cNvSpPr/>
      </xdr:nvSpPr>
      <xdr:spPr>
        <a:xfrm>
          <a:off x="14541500" y="133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116293</xdr:rowOff>
    </xdr:from>
    <xdr:ext cx="469744" cy="259045"/>
    <xdr:sp macro="" textlink="">
      <xdr:nvSpPr>
        <xdr:cNvPr id="651" name="テキスト ボックス 650"/>
        <xdr:cNvSpPr txBox="1"/>
      </xdr:nvSpPr>
      <xdr:spPr>
        <a:xfrm>
          <a:off x="14357427" y="134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83460</xdr:rowOff>
    </xdr:from>
    <xdr:to>
      <xdr:col>20</xdr:col>
      <xdr:colOff>9525</xdr:colOff>
      <xdr:row>78</xdr:row>
      <xdr:rowOff>13610</xdr:rowOff>
    </xdr:to>
    <xdr:sp macro="" textlink="">
      <xdr:nvSpPr>
        <xdr:cNvPr id="652" name="円/楕円 651"/>
        <xdr:cNvSpPr/>
      </xdr:nvSpPr>
      <xdr:spPr>
        <a:xfrm>
          <a:off x="13652500" y="132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4737</xdr:rowOff>
    </xdr:from>
    <xdr:ext cx="469744" cy="259045"/>
    <xdr:sp macro="" textlink="">
      <xdr:nvSpPr>
        <xdr:cNvPr id="653" name="テキスト ボックス 652"/>
        <xdr:cNvSpPr txBox="1"/>
      </xdr:nvSpPr>
      <xdr:spPr>
        <a:xfrm>
          <a:off x="13468427" y="1337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153549</xdr:rowOff>
    </xdr:from>
    <xdr:to>
      <xdr:col>18</xdr:col>
      <xdr:colOff>492125</xdr:colOff>
      <xdr:row>78</xdr:row>
      <xdr:rowOff>83699</xdr:rowOff>
    </xdr:to>
    <xdr:sp macro="" textlink="">
      <xdr:nvSpPr>
        <xdr:cNvPr id="654" name="円/楕円 653"/>
        <xdr:cNvSpPr/>
      </xdr:nvSpPr>
      <xdr:spPr>
        <a:xfrm>
          <a:off x="12763500" y="133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74826</xdr:rowOff>
    </xdr:from>
    <xdr:ext cx="469744" cy="259045"/>
    <xdr:sp macro="" textlink="">
      <xdr:nvSpPr>
        <xdr:cNvPr id="655" name="テキスト ボックス 654"/>
        <xdr:cNvSpPr txBox="1"/>
      </xdr:nvSpPr>
      <xdr:spPr>
        <a:xfrm>
          <a:off x="12579427" y="134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158102</xdr:rowOff>
    </xdr:from>
    <xdr:to>
      <xdr:col>23</xdr:col>
      <xdr:colOff>517525</xdr:colOff>
      <xdr:row>95</xdr:row>
      <xdr:rowOff>28701</xdr:rowOff>
    </xdr:to>
    <xdr:cxnSp macro="">
      <xdr:nvCxnSpPr>
        <xdr:cNvPr id="688" name="直線コネクタ 687"/>
        <xdr:cNvCxnSpPr/>
      </xdr:nvCxnSpPr>
      <xdr:spPr>
        <a:xfrm flipV="1">
          <a:off x="15481300" y="16274402"/>
          <a:ext cx="8382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28701</xdr:rowOff>
    </xdr:from>
    <xdr:to>
      <xdr:col>22</xdr:col>
      <xdr:colOff>365125</xdr:colOff>
      <xdr:row>95</xdr:row>
      <xdr:rowOff>73306</xdr:rowOff>
    </xdr:to>
    <xdr:cxnSp macro="">
      <xdr:nvCxnSpPr>
        <xdr:cNvPr id="691" name="直線コネクタ 690"/>
        <xdr:cNvCxnSpPr/>
      </xdr:nvCxnSpPr>
      <xdr:spPr>
        <a:xfrm flipV="1">
          <a:off x="14592300" y="16316451"/>
          <a:ext cx="889000" cy="4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73306</xdr:rowOff>
    </xdr:from>
    <xdr:to>
      <xdr:col>21</xdr:col>
      <xdr:colOff>161925</xdr:colOff>
      <xdr:row>95</xdr:row>
      <xdr:rowOff>120169</xdr:rowOff>
    </xdr:to>
    <xdr:cxnSp macro="">
      <xdr:nvCxnSpPr>
        <xdr:cNvPr id="694" name="直線コネクタ 693"/>
        <xdr:cNvCxnSpPr/>
      </xdr:nvCxnSpPr>
      <xdr:spPr>
        <a:xfrm flipV="1">
          <a:off x="13703300" y="16361056"/>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6" name="テキスト ボックス 695"/>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120169</xdr:rowOff>
    </xdr:from>
    <xdr:to>
      <xdr:col>19</xdr:col>
      <xdr:colOff>644525</xdr:colOff>
      <xdr:row>95</xdr:row>
      <xdr:rowOff>137257</xdr:rowOff>
    </xdr:to>
    <xdr:cxnSp macro="">
      <xdr:nvCxnSpPr>
        <xdr:cNvPr id="697" name="直線コネクタ 696"/>
        <xdr:cNvCxnSpPr/>
      </xdr:nvCxnSpPr>
      <xdr:spPr>
        <a:xfrm flipV="1">
          <a:off x="12814300" y="16407919"/>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1" name="テキスト ボックス 700"/>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107302</xdr:rowOff>
    </xdr:from>
    <xdr:to>
      <xdr:col>23</xdr:col>
      <xdr:colOff>568325</xdr:colOff>
      <xdr:row>95</xdr:row>
      <xdr:rowOff>37452</xdr:rowOff>
    </xdr:to>
    <xdr:sp macro="" textlink="">
      <xdr:nvSpPr>
        <xdr:cNvPr id="707" name="円/楕円 706"/>
        <xdr:cNvSpPr/>
      </xdr:nvSpPr>
      <xdr:spPr>
        <a:xfrm>
          <a:off x="16268700" y="162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130179</xdr:rowOff>
    </xdr:from>
    <xdr:ext cx="534377" cy="259045"/>
    <xdr:sp macro="" textlink="">
      <xdr:nvSpPr>
        <xdr:cNvPr id="708" name="公債費該当値テキスト"/>
        <xdr:cNvSpPr txBox="1"/>
      </xdr:nvSpPr>
      <xdr:spPr>
        <a:xfrm>
          <a:off x="16370300" y="160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149351</xdr:rowOff>
    </xdr:from>
    <xdr:to>
      <xdr:col>22</xdr:col>
      <xdr:colOff>415925</xdr:colOff>
      <xdr:row>95</xdr:row>
      <xdr:rowOff>79501</xdr:rowOff>
    </xdr:to>
    <xdr:sp macro="" textlink="">
      <xdr:nvSpPr>
        <xdr:cNvPr id="709" name="円/楕円 708"/>
        <xdr:cNvSpPr/>
      </xdr:nvSpPr>
      <xdr:spPr>
        <a:xfrm>
          <a:off x="15430500" y="162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96028</xdr:rowOff>
    </xdr:from>
    <xdr:ext cx="534377" cy="259045"/>
    <xdr:sp macro="" textlink="">
      <xdr:nvSpPr>
        <xdr:cNvPr id="710" name="テキスト ボックス 709"/>
        <xdr:cNvSpPr txBox="1"/>
      </xdr:nvSpPr>
      <xdr:spPr>
        <a:xfrm>
          <a:off x="15214111" y="160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22506</xdr:rowOff>
    </xdr:from>
    <xdr:to>
      <xdr:col>21</xdr:col>
      <xdr:colOff>212725</xdr:colOff>
      <xdr:row>95</xdr:row>
      <xdr:rowOff>124106</xdr:rowOff>
    </xdr:to>
    <xdr:sp macro="" textlink="">
      <xdr:nvSpPr>
        <xdr:cNvPr id="711" name="円/楕円 710"/>
        <xdr:cNvSpPr/>
      </xdr:nvSpPr>
      <xdr:spPr>
        <a:xfrm>
          <a:off x="14541500" y="163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140633</xdr:rowOff>
    </xdr:from>
    <xdr:ext cx="534377" cy="259045"/>
    <xdr:sp macro="" textlink="">
      <xdr:nvSpPr>
        <xdr:cNvPr id="712" name="テキスト ボックス 711"/>
        <xdr:cNvSpPr txBox="1"/>
      </xdr:nvSpPr>
      <xdr:spPr>
        <a:xfrm>
          <a:off x="14325111" y="160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69369</xdr:rowOff>
    </xdr:from>
    <xdr:to>
      <xdr:col>20</xdr:col>
      <xdr:colOff>9525</xdr:colOff>
      <xdr:row>95</xdr:row>
      <xdr:rowOff>170969</xdr:rowOff>
    </xdr:to>
    <xdr:sp macro="" textlink="">
      <xdr:nvSpPr>
        <xdr:cNvPr id="713" name="円/楕円 712"/>
        <xdr:cNvSpPr/>
      </xdr:nvSpPr>
      <xdr:spPr>
        <a:xfrm>
          <a:off x="13652500" y="163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16046</xdr:rowOff>
    </xdr:from>
    <xdr:ext cx="534377" cy="259045"/>
    <xdr:sp macro="" textlink="">
      <xdr:nvSpPr>
        <xdr:cNvPr id="714" name="テキスト ボックス 713"/>
        <xdr:cNvSpPr txBox="1"/>
      </xdr:nvSpPr>
      <xdr:spPr>
        <a:xfrm>
          <a:off x="13436111" y="1613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86457</xdr:rowOff>
    </xdr:from>
    <xdr:to>
      <xdr:col>18</xdr:col>
      <xdr:colOff>492125</xdr:colOff>
      <xdr:row>96</xdr:row>
      <xdr:rowOff>16607</xdr:rowOff>
    </xdr:to>
    <xdr:sp macro="" textlink="">
      <xdr:nvSpPr>
        <xdr:cNvPr id="715" name="円/楕円 714"/>
        <xdr:cNvSpPr/>
      </xdr:nvSpPr>
      <xdr:spPr>
        <a:xfrm>
          <a:off x="12763500" y="163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33134</xdr:rowOff>
    </xdr:from>
    <xdr:ext cx="534377" cy="259045"/>
    <xdr:sp macro="" textlink="">
      <xdr:nvSpPr>
        <xdr:cNvPr id="716" name="テキスト ボックス 715"/>
        <xdr:cNvSpPr txBox="1"/>
      </xdr:nvSpPr>
      <xdr:spPr>
        <a:xfrm>
          <a:off x="12547111" y="161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年度の民生費は、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143,690</a:t>
          </a:r>
          <a:r>
            <a:rPr lang="ja-JP" altLang="ja-JP" sz="1100" b="0" i="0" baseline="0">
              <a:solidFill>
                <a:schemeClr val="dk1"/>
              </a:solidFill>
              <a:effectLst/>
              <a:latin typeface="+mn-lt"/>
              <a:ea typeface="+mn-ea"/>
              <a:cs typeface="+mn-cs"/>
            </a:rPr>
            <a:t>円となって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傾向にあ</a:t>
          </a:r>
          <a:r>
            <a:rPr lang="ja-JP" altLang="ja-JP" sz="1100" b="0" i="0" baseline="0">
              <a:solidFill>
                <a:schemeClr val="dk1"/>
              </a:solidFill>
              <a:effectLst/>
              <a:latin typeface="+mn-lt"/>
              <a:ea typeface="+mn-ea"/>
              <a:cs typeface="+mn-cs"/>
            </a:rPr>
            <a:t>る。この要因として、</a:t>
          </a:r>
          <a:r>
            <a:rPr kumimoji="1" lang="ja-JP" altLang="ja-JP" sz="1100">
              <a:solidFill>
                <a:schemeClr val="dk1"/>
              </a:solidFill>
              <a:effectLst/>
              <a:latin typeface="+mn-lt"/>
              <a:ea typeface="+mn-ea"/>
              <a:cs typeface="+mn-cs"/>
            </a:rPr>
            <a:t>国民健康保険事業や後期高齢者医療事業など社会保障にかかる繰出金が増加していることや検診等の保健衛生にかかる委託料が増加していること、認定こども園化に伴う指定管理料の増加などが影響している。</a:t>
          </a:r>
          <a:endParaRPr lang="ja-JP" altLang="ja-JP" sz="1400">
            <a:effectLst/>
          </a:endParaRPr>
        </a:p>
        <a:p>
          <a:r>
            <a:rPr kumimoji="1" lang="ja-JP" altLang="ja-JP" sz="1100">
              <a:solidFill>
                <a:schemeClr val="dk1"/>
              </a:solidFill>
              <a:effectLst/>
              <a:latin typeface="+mn-lt"/>
              <a:ea typeface="+mn-ea"/>
              <a:cs typeface="+mn-cs"/>
            </a:rPr>
            <a:t>衛生費については、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43,837</a:t>
          </a:r>
          <a:r>
            <a:rPr lang="ja-JP" altLang="ja-JP" sz="1100" b="0" i="0" baseline="0">
              <a:solidFill>
                <a:schemeClr val="dk1"/>
              </a:solidFill>
              <a:effectLst/>
              <a:latin typeface="+mn-lt"/>
              <a:ea typeface="+mn-ea"/>
              <a:cs typeface="+mn-cs"/>
            </a:rPr>
            <a:t>円となっており、類似団体と比較して高い水準となっている。この要因としては、本市が単独で市民病院を設置しており、市民病院に対する補助費が大きいことが影響している。</a:t>
          </a:r>
          <a:endParaRPr lang="ja-JP" altLang="ja-JP" sz="1400">
            <a:effectLst/>
          </a:endParaRPr>
        </a:p>
        <a:p>
          <a:r>
            <a:rPr kumimoji="1" lang="ja-JP" altLang="ja-JP" sz="1100">
              <a:solidFill>
                <a:schemeClr val="dk1"/>
              </a:solidFill>
              <a:effectLst/>
              <a:latin typeface="+mn-lt"/>
              <a:ea typeface="+mn-ea"/>
              <a:cs typeface="+mn-cs"/>
            </a:rPr>
            <a:t>また、消防費については、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14,485</a:t>
          </a:r>
          <a:r>
            <a:rPr lang="ja-JP" altLang="ja-JP" sz="1100" b="0" i="0" baseline="0">
              <a:solidFill>
                <a:schemeClr val="dk1"/>
              </a:solidFill>
              <a:effectLst/>
              <a:latin typeface="+mn-lt"/>
              <a:ea typeface="+mn-ea"/>
              <a:cs typeface="+mn-cs"/>
            </a:rPr>
            <a:t>円となっており、こちらも類似団体と比較して</a:t>
          </a:r>
          <a:r>
            <a:rPr lang="ja-JP" altLang="en-US" sz="1100" b="0" i="0" baseline="0">
              <a:solidFill>
                <a:schemeClr val="dk1"/>
              </a:solidFill>
              <a:effectLst/>
              <a:latin typeface="+mn-lt"/>
              <a:ea typeface="+mn-ea"/>
              <a:cs typeface="+mn-cs"/>
            </a:rPr>
            <a:t>若干</a:t>
          </a:r>
          <a:r>
            <a:rPr lang="ja-JP" altLang="ja-JP" sz="1100" b="0" i="0" baseline="0">
              <a:solidFill>
                <a:schemeClr val="dk1"/>
              </a:solidFill>
              <a:effectLst/>
              <a:latin typeface="+mn-lt"/>
              <a:ea typeface="+mn-ea"/>
              <a:cs typeface="+mn-cs"/>
            </a:rPr>
            <a:t>高い水準となっている。この要因として、旧橋本市地域は直営管轄、旧高野口町地域は一部事務組合管轄と別れており、経費の負担が大きいことが影響している。</a:t>
          </a:r>
          <a:endParaRPr lang="en-US" altLang="ja-JP" sz="1100" b="0" i="0" baseline="0">
            <a:solidFill>
              <a:schemeClr val="dk1"/>
            </a:solidFill>
            <a:effectLst/>
            <a:latin typeface="+mn-lt"/>
            <a:ea typeface="+mn-ea"/>
            <a:cs typeface="+mn-cs"/>
          </a:endParaRPr>
        </a:p>
        <a:p>
          <a:r>
            <a:rPr lang="ja-JP" altLang="en-US" sz="1100">
              <a:effectLst/>
            </a:rPr>
            <a:t>平成</a:t>
          </a:r>
          <a:r>
            <a:rPr lang="en-US" altLang="ja-JP" sz="1100">
              <a:effectLst/>
            </a:rPr>
            <a:t>28</a:t>
          </a:r>
          <a:r>
            <a:rPr lang="ja-JP" altLang="en-US" sz="1100">
              <a:effectLst/>
            </a:rPr>
            <a:t>年度において、各費目で前年度より減少しているのは、平成</a:t>
          </a:r>
          <a:r>
            <a:rPr lang="en-US" altLang="ja-JP" sz="1100">
              <a:effectLst/>
            </a:rPr>
            <a:t>27</a:t>
          </a:r>
          <a:r>
            <a:rPr lang="ja-JP" altLang="en-US" sz="1100">
              <a:effectLst/>
            </a:rPr>
            <a:t>年度に策定した橋本市財政健全化計画に基づき人件費や物件費などの削減に努めたことによる。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年度以降は税収の減少に加えて、新市まちづくり計画の実施に伴う市債の償還が増加したこと、委託料を含む物件費の増加、さらに社会保障にかかる繰出金の増加などが影響し、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年連続で財政調整基金を取り崩しての黒字確保となった。特に平成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年度は大幅に基金を取り崩したため、基金が枯渇する恐れがでてきたことから、平成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年度で橋本市財政健全化計画を策定し、</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a:t>
          </a:r>
          <a:r>
            <a:rPr kumimoji="1" lang="ja-JP" altLang="ja-JP" sz="1100">
              <a:solidFill>
                <a:schemeClr val="dk1"/>
              </a:solidFill>
              <a:effectLst/>
              <a:latin typeface="+mn-lt"/>
              <a:ea typeface="+mn-ea"/>
              <a:cs typeface="+mn-cs"/>
            </a:rPr>
            <a:t>継続事業の見直しなど経常経費の縮減に努め</a:t>
          </a:r>
          <a:r>
            <a:rPr lang="ja-JP" altLang="ja-JP" sz="1100" b="0" i="0" baseline="0">
              <a:solidFill>
                <a:schemeClr val="dk1"/>
              </a:solidFill>
              <a:effectLst/>
              <a:latin typeface="+mn-lt"/>
              <a:ea typeface="+mn-ea"/>
              <a:cs typeface="+mn-cs"/>
            </a:rPr>
            <a:t>財政のスリム化を図ることとしている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橋本市財政健全化計画</a:t>
          </a:r>
          <a:r>
            <a:rPr kumimoji="1" lang="ja-JP" altLang="en-US" sz="1100">
              <a:solidFill>
                <a:schemeClr val="dk1"/>
              </a:solidFill>
              <a:effectLst/>
              <a:latin typeface="+mn-lt"/>
              <a:ea typeface="+mn-ea"/>
              <a:cs typeface="+mn-cs"/>
            </a:rPr>
            <a:t>に基づく人件費や物件費などの削減に努めたことにより、大幅な基金の取り崩しをすることなく黒字を確保した。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水道事業会計については、総収益のうち、営業収益は前年度比</a:t>
          </a:r>
          <a:r>
            <a:rPr kumimoji="1" lang="en-US" altLang="ja-JP" sz="1100" baseline="0">
              <a:solidFill>
                <a:schemeClr val="dk1"/>
              </a:solidFill>
              <a:effectLst/>
              <a:latin typeface="+mn-lt"/>
              <a:ea typeface="+mn-ea"/>
              <a:cs typeface="+mn-cs"/>
            </a:rPr>
            <a:t>1.10</a:t>
          </a:r>
          <a:r>
            <a:rPr kumimoji="1" lang="ja-JP" altLang="ja-JP" sz="1100" baseline="0">
              <a:solidFill>
                <a:schemeClr val="dk1"/>
              </a:solidFill>
              <a:effectLst/>
              <a:latin typeface="+mn-lt"/>
              <a:ea typeface="+mn-ea"/>
              <a:cs typeface="+mn-cs"/>
            </a:rPr>
            <a:t>％の減少となった。給水収益は有収水量の減少に伴い前年度より</a:t>
          </a:r>
          <a:r>
            <a:rPr kumimoji="1" lang="en-US" altLang="ja-JP" sz="1100" baseline="0">
              <a:solidFill>
                <a:schemeClr val="dk1"/>
              </a:solidFill>
              <a:effectLst/>
              <a:latin typeface="+mn-lt"/>
              <a:ea typeface="+mn-ea"/>
              <a:cs typeface="+mn-cs"/>
            </a:rPr>
            <a:t>0.59</a:t>
          </a:r>
          <a:r>
            <a:rPr kumimoji="1" lang="ja-JP" altLang="ja-JP" sz="1100" baseline="0">
              <a:solidFill>
                <a:schemeClr val="dk1"/>
              </a:solidFill>
              <a:effectLst/>
              <a:latin typeface="+mn-lt"/>
              <a:ea typeface="+mn-ea"/>
              <a:cs typeface="+mn-cs"/>
            </a:rPr>
            <a:t>％の減少し、給水分担金も減少した。また長期前受金戻入も前年度より</a:t>
          </a:r>
          <a:r>
            <a:rPr kumimoji="1" lang="en-US" altLang="ja-JP" sz="1100" baseline="0">
              <a:solidFill>
                <a:schemeClr val="dk1"/>
              </a:solidFill>
              <a:effectLst/>
              <a:latin typeface="+mn-lt"/>
              <a:ea typeface="+mn-ea"/>
              <a:cs typeface="+mn-cs"/>
            </a:rPr>
            <a:t>0.71</a:t>
          </a:r>
          <a:r>
            <a:rPr kumimoji="1" lang="ja-JP" altLang="ja-JP" sz="1100" baseline="0">
              <a:solidFill>
                <a:schemeClr val="dk1"/>
              </a:solidFill>
              <a:effectLst/>
              <a:latin typeface="+mn-lt"/>
              <a:ea typeface="+mn-ea"/>
              <a:cs typeface="+mn-cs"/>
            </a:rPr>
            <a:t>％減少し総収益は前年度比</a:t>
          </a:r>
          <a:r>
            <a:rPr kumimoji="1" lang="en-US" altLang="ja-JP" sz="1100" baseline="0">
              <a:solidFill>
                <a:schemeClr val="dk1"/>
              </a:solidFill>
              <a:effectLst/>
              <a:latin typeface="+mn-lt"/>
              <a:ea typeface="+mn-ea"/>
              <a:cs typeface="+mn-cs"/>
            </a:rPr>
            <a:t>2.24</a:t>
          </a:r>
          <a:r>
            <a:rPr kumimoji="1" lang="ja-JP" altLang="ja-JP" sz="1100" baseline="0">
              <a:solidFill>
                <a:schemeClr val="dk1"/>
              </a:solidFill>
              <a:effectLst/>
              <a:latin typeface="+mn-lt"/>
              <a:ea typeface="+mn-ea"/>
              <a:cs typeface="+mn-cs"/>
            </a:rPr>
            <a:t>％の減となった。一方総費用のうち、営業費用は減価償却費の増加、また組織再編及び窓口業務や料金収納、開閉栓業務等の民間委託に伴い委託料の増はあったものの、人件費の削減ができたので、総費用は前年度比</a:t>
          </a:r>
          <a:r>
            <a:rPr kumimoji="1" lang="en-US" altLang="ja-JP" sz="1100" baseline="0">
              <a:solidFill>
                <a:schemeClr val="dk1"/>
              </a:solidFill>
              <a:effectLst/>
              <a:latin typeface="+mn-lt"/>
              <a:ea typeface="+mn-ea"/>
              <a:cs typeface="+mn-cs"/>
            </a:rPr>
            <a:t>1.34</a:t>
          </a:r>
          <a:r>
            <a:rPr kumimoji="1" lang="ja-JP" altLang="ja-JP" sz="1100" baseline="0">
              <a:solidFill>
                <a:schemeClr val="dk1"/>
              </a:solidFill>
              <a:effectLst/>
              <a:latin typeface="+mn-lt"/>
              <a:ea typeface="+mn-ea"/>
              <a:cs typeface="+mn-cs"/>
            </a:rPr>
            <a:t>％の減となった。これにより当年度純利益は前年度比</a:t>
          </a:r>
          <a:r>
            <a:rPr kumimoji="1" lang="en-US" altLang="ja-JP" sz="1100" baseline="0">
              <a:solidFill>
                <a:schemeClr val="dk1"/>
              </a:solidFill>
              <a:effectLst/>
              <a:latin typeface="+mn-lt"/>
              <a:ea typeface="+mn-ea"/>
              <a:cs typeface="+mn-cs"/>
            </a:rPr>
            <a:t>7.92</a:t>
          </a:r>
          <a:r>
            <a:rPr kumimoji="1" lang="ja-JP" altLang="ja-JP" sz="1100" baseline="0">
              <a:solidFill>
                <a:schemeClr val="dk1"/>
              </a:solidFill>
              <a:effectLst/>
              <a:latin typeface="+mn-lt"/>
              <a:ea typeface="+mn-ea"/>
              <a:cs typeface="+mn-cs"/>
            </a:rPr>
            <a:t>％減の</a:t>
          </a:r>
          <a:r>
            <a:rPr kumimoji="1" lang="en-US" altLang="ja-JP" sz="1100" baseline="0">
              <a:solidFill>
                <a:schemeClr val="dk1"/>
              </a:solidFill>
              <a:effectLst/>
              <a:latin typeface="+mn-lt"/>
              <a:ea typeface="+mn-ea"/>
              <a:cs typeface="+mn-cs"/>
            </a:rPr>
            <a:t>222,806</a:t>
          </a:r>
          <a:r>
            <a:rPr kumimoji="1" lang="ja-JP" altLang="ja-JP" sz="1100" baseline="0">
              <a:solidFill>
                <a:schemeClr val="dk1"/>
              </a:solidFill>
              <a:effectLst/>
              <a:latin typeface="+mn-lt"/>
              <a:ea typeface="+mn-ea"/>
              <a:cs typeface="+mn-cs"/>
            </a:rPr>
            <a:t>千円を計上した。今後は給水収益が減少しているなかで、施設更新費用で資金確保が必要となってくるので、第</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次拡張事業の見直しにおいて、投資計画と財政計画の整合を図った経営戦略を策定し、平成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年度で設置する水道事業審議会で企業債の借入れや料金値上げを検討する。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病院事業会計については、平成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年度において、病床運営は前年度と同様、</a:t>
          </a:r>
          <a:r>
            <a:rPr kumimoji="1" lang="en-US" altLang="ja-JP" sz="1100">
              <a:solidFill>
                <a:schemeClr val="dk1"/>
              </a:solidFill>
              <a:effectLst/>
              <a:latin typeface="+mn-lt"/>
              <a:ea typeface="+mn-ea"/>
              <a:cs typeface="+mn-cs"/>
            </a:rPr>
            <a:t>HCU</a:t>
          </a:r>
          <a:r>
            <a:rPr kumimoji="1" lang="ja-JP" altLang="ja-JP" sz="1100">
              <a:solidFill>
                <a:schemeClr val="dk1"/>
              </a:solidFill>
              <a:effectLst/>
              <a:latin typeface="+mn-lt"/>
              <a:ea typeface="+mn-ea"/>
              <a:cs typeface="+mn-cs"/>
            </a:rPr>
            <a:t>、地域包括ケア病棟及び急性期病棟の適切なベッドコントロールにより、１日平均入院患者数は</a:t>
          </a:r>
          <a:r>
            <a:rPr kumimoji="1" lang="en-US" altLang="ja-JP" sz="1100">
              <a:solidFill>
                <a:schemeClr val="dk1"/>
              </a:solidFill>
              <a:effectLst/>
              <a:latin typeface="+mn-lt"/>
              <a:ea typeface="+mn-ea"/>
              <a:cs typeface="+mn-cs"/>
            </a:rPr>
            <a:t>251.8</a:t>
          </a:r>
          <a:r>
            <a:rPr kumimoji="1" lang="ja-JP" altLang="ja-JP" sz="1100">
              <a:solidFill>
                <a:schemeClr val="dk1"/>
              </a:solidFill>
              <a:effectLst/>
              <a:latin typeface="+mn-lt"/>
              <a:ea typeface="+mn-ea"/>
              <a:cs typeface="+mn-cs"/>
            </a:rPr>
            <a:t>人と前年度比</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人の増加となったが、入院診療単価が</a:t>
          </a:r>
          <a:r>
            <a:rPr kumimoji="1" lang="en-US" altLang="ja-JP" sz="1100">
              <a:solidFill>
                <a:schemeClr val="dk1"/>
              </a:solidFill>
              <a:effectLst/>
              <a:latin typeface="+mn-lt"/>
              <a:ea typeface="+mn-ea"/>
              <a:cs typeface="+mn-cs"/>
            </a:rPr>
            <a:t>49,793</a:t>
          </a:r>
          <a:r>
            <a:rPr kumimoji="1" lang="ja-JP" altLang="ja-JP" sz="1100">
              <a:solidFill>
                <a:schemeClr val="dk1"/>
              </a:solidFill>
              <a:effectLst/>
              <a:latin typeface="+mn-lt"/>
              <a:ea typeface="+mn-ea"/>
              <a:cs typeface="+mn-cs"/>
            </a:rPr>
            <a:t>円と前年度比</a:t>
          </a:r>
          <a:r>
            <a:rPr kumimoji="1" lang="en-US" altLang="ja-JP" sz="1100">
              <a:solidFill>
                <a:schemeClr val="dk1"/>
              </a:solidFill>
              <a:effectLst/>
              <a:latin typeface="+mn-lt"/>
              <a:ea typeface="+mn-ea"/>
              <a:cs typeface="+mn-cs"/>
            </a:rPr>
            <a:t>749</a:t>
          </a:r>
          <a:r>
            <a:rPr kumimoji="1" lang="ja-JP" altLang="ja-JP" sz="1100">
              <a:solidFill>
                <a:schemeClr val="dk1"/>
              </a:solidFill>
              <a:effectLst/>
              <a:latin typeface="+mn-lt"/>
              <a:ea typeface="+mn-ea"/>
              <a:cs typeface="+mn-cs"/>
            </a:rPr>
            <a:t>円の減少となった。その結果、入院収益では</a:t>
          </a:r>
          <a:r>
            <a:rPr kumimoji="1" lang="en-US" altLang="ja-JP" sz="1100">
              <a:solidFill>
                <a:schemeClr val="dk1"/>
              </a:solidFill>
              <a:effectLst/>
              <a:latin typeface="+mn-lt"/>
              <a:ea typeface="+mn-ea"/>
              <a:cs typeface="+mn-cs"/>
            </a:rPr>
            <a:t>11,911</a:t>
          </a:r>
          <a:r>
            <a:rPr kumimoji="1" lang="ja-JP" altLang="ja-JP" sz="1100">
              <a:solidFill>
                <a:schemeClr val="dk1"/>
              </a:solidFill>
              <a:effectLst/>
              <a:latin typeface="+mn-lt"/>
              <a:ea typeface="+mn-ea"/>
              <a:cs typeface="+mn-cs"/>
            </a:rPr>
            <a:t>千円の減収となった。外来収益においては、入院収益とは逆に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日平均外来患者数が</a:t>
          </a:r>
          <a:r>
            <a:rPr kumimoji="1" lang="en-US" altLang="ja-JP" sz="1100">
              <a:solidFill>
                <a:schemeClr val="dk1"/>
              </a:solidFill>
              <a:effectLst/>
              <a:latin typeface="+mn-lt"/>
              <a:ea typeface="+mn-ea"/>
              <a:cs typeface="+mn-cs"/>
            </a:rPr>
            <a:t>613.3</a:t>
          </a:r>
          <a:r>
            <a:rPr kumimoji="1" lang="ja-JP" altLang="ja-JP" sz="1100">
              <a:solidFill>
                <a:schemeClr val="dk1"/>
              </a:solidFill>
              <a:effectLst/>
              <a:latin typeface="+mn-lt"/>
              <a:ea typeface="+mn-ea"/>
              <a:cs typeface="+mn-cs"/>
            </a:rPr>
            <a:t>人と前年度比</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人の減少となったが、外来診療単価が</a:t>
          </a:r>
          <a:r>
            <a:rPr kumimoji="1" lang="en-US" altLang="ja-JP" sz="1100">
              <a:solidFill>
                <a:schemeClr val="dk1"/>
              </a:solidFill>
              <a:effectLst/>
              <a:latin typeface="+mn-lt"/>
              <a:ea typeface="+mn-ea"/>
              <a:cs typeface="+mn-cs"/>
            </a:rPr>
            <a:t>11,247</a:t>
          </a:r>
          <a:r>
            <a:rPr kumimoji="1" lang="ja-JP" altLang="ja-JP" sz="1100">
              <a:solidFill>
                <a:schemeClr val="dk1"/>
              </a:solidFill>
              <a:effectLst/>
              <a:latin typeface="+mn-lt"/>
              <a:ea typeface="+mn-ea"/>
              <a:cs typeface="+mn-cs"/>
            </a:rPr>
            <a:t>円と前年度比</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円の増加となり、</a:t>
          </a:r>
          <a:r>
            <a:rPr kumimoji="1" lang="en-US" altLang="ja-JP" sz="1100">
              <a:solidFill>
                <a:schemeClr val="dk1"/>
              </a:solidFill>
              <a:effectLst/>
              <a:latin typeface="+mn-lt"/>
              <a:ea typeface="+mn-ea"/>
              <a:cs typeface="+mn-cs"/>
            </a:rPr>
            <a:t>5,011</a:t>
          </a:r>
          <a:r>
            <a:rPr kumimoji="1" lang="ja-JP" altLang="ja-JP" sz="1100">
              <a:solidFill>
                <a:schemeClr val="dk1"/>
              </a:solidFill>
              <a:effectLst/>
              <a:latin typeface="+mn-lt"/>
              <a:ea typeface="+mn-ea"/>
              <a:cs typeface="+mn-cs"/>
            </a:rPr>
            <a:t>千円の増収となった。他方費用については、ジェネリック医薬品の増加、診療報酬改定の影響で材料費で減少となった。しかしながら、職員数の増加に伴い諸手当の増加、退職給付引当金の追加計上等により人件費の増、病院スタッフサポート業務拡大等により委託料が増となった。加え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年度から高額医療機器の更新、建物附属設備の更新が始まったため減価償却費においても増となった。その結果、平成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139,526</a:t>
          </a:r>
          <a:r>
            <a:rPr kumimoji="1" lang="ja-JP" altLang="ja-JP" sz="1100">
              <a:solidFill>
                <a:schemeClr val="dk1"/>
              </a:solidFill>
              <a:effectLst/>
              <a:latin typeface="+mn-lt"/>
              <a:ea typeface="+mn-ea"/>
              <a:cs typeface="+mn-cs"/>
            </a:rPr>
            <a:t>千円の純損失となった。今後も高額な医療機器の更新が控えていることから、早急に経常収支の黒字化を目指し、安定した病院経営に努める。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25548389</v>
      </c>
      <c r="BO4" s="381"/>
      <c r="BP4" s="381"/>
      <c r="BQ4" s="381"/>
      <c r="BR4" s="381"/>
      <c r="BS4" s="381"/>
      <c r="BT4" s="381"/>
      <c r="BU4" s="382"/>
      <c r="BV4" s="380">
        <v>27218006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2.5</v>
      </c>
      <c r="CU4" s="387"/>
      <c r="CV4" s="387"/>
      <c r="CW4" s="387"/>
      <c r="CX4" s="387"/>
      <c r="CY4" s="387"/>
      <c r="CZ4" s="387"/>
      <c r="DA4" s="388"/>
      <c r="DB4" s="386">
        <v>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25059489</v>
      </c>
      <c r="BO5" s="418"/>
      <c r="BP5" s="418"/>
      <c r="BQ5" s="418"/>
      <c r="BR5" s="418"/>
      <c r="BS5" s="418"/>
      <c r="BT5" s="418"/>
      <c r="BU5" s="419"/>
      <c r="BV5" s="417">
        <v>26711893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100.3</v>
      </c>
      <c r="CU5" s="415"/>
      <c r="CV5" s="415"/>
      <c r="CW5" s="415"/>
      <c r="CX5" s="415"/>
      <c r="CY5" s="415"/>
      <c r="CZ5" s="415"/>
      <c r="DA5" s="416"/>
      <c r="DB5" s="414">
        <v>98.4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488900</v>
      </c>
      <c r="BO6" s="418"/>
      <c r="BP6" s="418"/>
      <c r="BQ6" s="418"/>
      <c r="BR6" s="418"/>
      <c r="BS6" s="418"/>
      <c r="BT6" s="418"/>
      <c r="BU6" s="419"/>
      <c r="BV6" s="417">
        <v>506113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106.3</v>
      </c>
      <c r="CU6" s="455"/>
      <c r="CV6" s="455"/>
      <c r="CW6" s="455"/>
      <c r="CX6" s="455"/>
      <c r="CY6" s="455"/>
      <c r="CZ6" s="455"/>
      <c r="DA6" s="456"/>
      <c r="DB6" s="454">
        <v>105.7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91201</v>
      </c>
      <c r="BO7" s="418"/>
      <c r="BP7" s="418"/>
      <c r="BQ7" s="418"/>
      <c r="BR7" s="418"/>
      <c r="BS7" s="418"/>
      <c r="BT7" s="418"/>
      <c r="BU7" s="419"/>
      <c r="BV7" s="417">
        <v>176978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16195676</v>
      </c>
      <c r="CU7" s="418"/>
      <c r="CV7" s="418"/>
      <c r="CW7" s="418"/>
      <c r="CX7" s="418"/>
      <c r="CY7" s="418"/>
      <c r="CZ7" s="418"/>
      <c r="DA7" s="419"/>
      <c r="DB7" s="417">
        <v>16267514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397699</v>
      </c>
      <c r="BO8" s="418"/>
      <c r="BP8" s="418"/>
      <c r="BQ8" s="418"/>
      <c r="BR8" s="418"/>
      <c r="BS8" s="418"/>
      <c r="BT8" s="418"/>
      <c r="BU8" s="419"/>
      <c r="BV8" s="417">
        <v>329135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0.47</v>
      </c>
      <c r="CU8" s="458"/>
      <c r="CV8" s="458"/>
      <c r="CW8" s="458"/>
      <c r="CX8" s="458"/>
      <c r="CY8" s="458"/>
      <c r="CZ8" s="458"/>
      <c r="DA8" s="459"/>
      <c r="DB8" s="457">
        <v>0.48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63621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68564</v>
      </c>
      <c r="BO9" s="418"/>
      <c r="BP9" s="418"/>
      <c r="BQ9" s="418"/>
      <c r="BR9" s="418"/>
      <c r="BS9" s="418"/>
      <c r="BT9" s="418"/>
      <c r="BU9" s="419"/>
      <c r="BV9" s="417">
        <v>123195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20.3</v>
      </c>
      <c r="CU9" s="415"/>
      <c r="CV9" s="415"/>
      <c r="CW9" s="415"/>
      <c r="CX9" s="415"/>
      <c r="CY9" s="415"/>
      <c r="CZ9" s="415"/>
      <c r="DA9" s="416"/>
      <c r="DB9" s="414">
        <v>18.899999999999999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66361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571</v>
      </c>
      <c r="BO10" s="418"/>
      <c r="BP10" s="418"/>
      <c r="BQ10" s="418"/>
      <c r="BR10" s="418"/>
      <c r="BS10" s="418"/>
      <c r="BT10" s="418"/>
      <c r="BU10" s="419"/>
      <c r="BV10" s="417">
        <v>1555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14332</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64382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v>150000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64109</v>
      </c>
      <c r="S13" s="499"/>
      <c r="T13" s="499"/>
      <c r="U13" s="499"/>
      <c r="V13" s="500"/>
      <c r="W13" s="433" t="s">
        <v>123</v>
      </c>
      <c r="X13" s="434"/>
      <c r="Y13" s="434"/>
      <c r="Z13" s="434"/>
      <c r="AA13" s="434"/>
      <c r="AB13" s="424"/>
      <c r="AC13" s="468">
        <v>1796</v>
      </c>
      <c r="AD13" s="469"/>
      <c r="AE13" s="469"/>
      <c r="AF13" s="469"/>
      <c r="AG13" s="508"/>
      <c r="AH13" s="468">
        <v>1752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-116533</v>
      </c>
      <c r="BO13" s="418"/>
      <c r="BP13" s="418"/>
      <c r="BQ13" s="418"/>
      <c r="BR13" s="418"/>
      <c r="BS13" s="418"/>
      <c r="BT13" s="418"/>
      <c r="BU13" s="419"/>
      <c r="BV13" s="417">
        <v>-25250</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12.2</v>
      </c>
      <c r="CU13" s="415"/>
      <c r="CV13" s="415"/>
      <c r="CW13" s="415"/>
      <c r="CX13" s="415"/>
      <c r="CY13" s="415"/>
      <c r="CZ13" s="415"/>
      <c r="DA13" s="416"/>
      <c r="DB13" s="414">
        <v>11.7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65074</v>
      </c>
      <c r="S14" s="499"/>
      <c r="T14" s="499"/>
      <c r="U14" s="499"/>
      <c r="V14" s="500"/>
      <c r="W14" s="407"/>
      <c r="X14" s="408"/>
      <c r="Y14" s="408"/>
      <c r="Z14" s="408"/>
      <c r="AA14" s="408"/>
      <c r="AB14" s="397"/>
      <c r="AC14" s="501">
        <v>6.2</v>
      </c>
      <c r="AD14" s="502"/>
      <c r="AE14" s="502"/>
      <c r="AF14" s="502"/>
      <c r="AG14" s="503"/>
      <c r="AH14" s="501">
        <v>5.9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115.4</v>
      </c>
      <c r="CU14" s="513"/>
      <c r="CV14" s="513"/>
      <c r="CW14" s="513"/>
      <c r="CX14" s="513"/>
      <c r="CY14" s="513"/>
      <c r="CZ14" s="513"/>
      <c r="DA14" s="514"/>
      <c r="DB14" s="512">
        <v>127.8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64815</v>
      </c>
      <c r="S15" s="499"/>
      <c r="T15" s="499"/>
      <c r="U15" s="499"/>
      <c r="V15" s="500"/>
      <c r="W15" s="433" t="s">
        <v>130</v>
      </c>
      <c r="X15" s="434"/>
      <c r="Y15" s="434"/>
      <c r="Z15" s="434"/>
      <c r="AA15" s="434"/>
      <c r="AB15" s="424"/>
      <c r="AC15" s="468">
        <v>6311</v>
      </c>
      <c r="AD15" s="469"/>
      <c r="AE15" s="469"/>
      <c r="AF15" s="469"/>
      <c r="AG15" s="508"/>
      <c r="AH15" s="468">
        <v>6340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6310153</v>
      </c>
      <c r="BO15" s="381"/>
      <c r="BP15" s="381"/>
      <c r="BQ15" s="381"/>
      <c r="BR15" s="381"/>
      <c r="BS15" s="381"/>
      <c r="BT15" s="381"/>
      <c r="BU15" s="382"/>
      <c r="BV15" s="380">
        <v>6133843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21.8</v>
      </c>
      <c r="AD16" s="502"/>
      <c r="AE16" s="502"/>
      <c r="AF16" s="502"/>
      <c r="AG16" s="503"/>
      <c r="AH16" s="501">
        <v>21.4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13287886</v>
      </c>
      <c r="BO16" s="418"/>
      <c r="BP16" s="418"/>
      <c r="BQ16" s="418"/>
      <c r="BR16" s="418"/>
      <c r="BS16" s="418"/>
      <c r="BT16" s="418"/>
      <c r="BU16" s="419"/>
      <c r="BV16" s="417">
        <v>13020841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20898</v>
      </c>
      <c r="AD17" s="469"/>
      <c r="AE17" s="469"/>
      <c r="AF17" s="469"/>
      <c r="AG17" s="508"/>
      <c r="AH17" s="468">
        <v>21502</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7988535</v>
      </c>
      <c r="BO17" s="418"/>
      <c r="BP17" s="418"/>
      <c r="BQ17" s="418"/>
      <c r="BR17" s="418"/>
      <c r="BS17" s="418"/>
      <c r="BT17" s="418"/>
      <c r="BU17" s="419"/>
      <c r="BV17" s="417">
        <v>7750139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130.55000000000001</v>
      </c>
      <c r="M18" s="530"/>
      <c r="N18" s="530"/>
      <c r="O18" s="530"/>
      <c r="P18" s="530"/>
      <c r="Q18" s="530"/>
      <c r="R18" s="531"/>
      <c r="S18" s="531"/>
      <c r="T18" s="531"/>
      <c r="U18" s="531"/>
      <c r="V18" s="532"/>
      <c r="W18" s="435"/>
      <c r="X18" s="436"/>
      <c r="Y18" s="436"/>
      <c r="Z18" s="436"/>
      <c r="AA18" s="436"/>
      <c r="AB18" s="427"/>
      <c r="AC18" s="533">
        <v>72</v>
      </c>
      <c r="AD18" s="534"/>
      <c r="AE18" s="534"/>
      <c r="AF18" s="534"/>
      <c r="AG18" s="535"/>
      <c r="AH18" s="533">
        <v>72.7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16425289</v>
      </c>
      <c r="BO18" s="418"/>
      <c r="BP18" s="418"/>
      <c r="BQ18" s="418"/>
      <c r="BR18" s="418"/>
      <c r="BS18" s="418"/>
      <c r="BT18" s="418"/>
      <c r="BU18" s="419"/>
      <c r="BV18" s="417">
        <v>16541503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487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18496531</v>
      </c>
      <c r="BO19" s="418"/>
      <c r="BP19" s="418"/>
      <c r="BQ19" s="418"/>
      <c r="BR19" s="418"/>
      <c r="BS19" s="418"/>
      <c r="BT19" s="418"/>
      <c r="BU19" s="419"/>
      <c r="BV19" s="417">
        <v>19129734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23653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35212304</v>
      </c>
      <c r="BO23" s="418"/>
      <c r="BP23" s="418"/>
      <c r="BQ23" s="418"/>
      <c r="BR23" s="418"/>
      <c r="BS23" s="418"/>
      <c r="BT23" s="418"/>
      <c r="BU23" s="419"/>
      <c r="BV23" s="417">
        <v>36940689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7209</v>
      </c>
      <c r="R24" s="469"/>
      <c r="S24" s="469"/>
      <c r="T24" s="469"/>
      <c r="U24" s="469"/>
      <c r="V24" s="508"/>
      <c r="W24" s="563"/>
      <c r="X24" s="551"/>
      <c r="Y24" s="552"/>
      <c r="Z24" s="467" t="s">
        <v>153</v>
      </c>
      <c r="AA24" s="447"/>
      <c r="AB24" s="447"/>
      <c r="AC24" s="447"/>
      <c r="AD24" s="447"/>
      <c r="AE24" s="447"/>
      <c r="AF24" s="447"/>
      <c r="AG24" s="448"/>
      <c r="AH24" s="468">
        <v>474</v>
      </c>
      <c r="AI24" s="469"/>
      <c r="AJ24" s="469"/>
      <c r="AK24" s="469"/>
      <c r="AL24" s="508"/>
      <c r="AM24" s="468">
        <v>1467030</v>
      </c>
      <c r="AN24" s="469"/>
      <c r="AO24" s="469"/>
      <c r="AP24" s="469"/>
      <c r="AQ24" s="469"/>
      <c r="AR24" s="508"/>
      <c r="AS24" s="468">
        <v>3095</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22595959</v>
      </c>
      <c r="BO24" s="418"/>
      <c r="BP24" s="418"/>
      <c r="BQ24" s="418"/>
      <c r="BR24" s="418"/>
      <c r="BS24" s="418"/>
      <c r="BT24" s="418"/>
      <c r="BU24" s="419"/>
      <c r="BV24" s="417">
        <v>23431315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6498</v>
      </c>
      <c r="R25" s="469"/>
      <c r="S25" s="469"/>
      <c r="T25" s="469"/>
      <c r="U25" s="469"/>
      <c r="V25" s="508"/>
      <c r="W25" s="563"/>
      <c r="X25" s="551"/>
      <c r="Y25" s="552"/>
      <c r="Z25" s="467" t="s">
        <v>156</v>
      </c>
      <c r="AA25" s="447"/>
      <c r="AB25" s="447"/>
      <c r="AC25" s="447"/>
      <c r="AD25" s="447"/>
      <c r="AE25" s="447"/>
      <c r="AF25" s="447"/>
      <c r="AG25" s="448"/>
      <c r="AH25" s="468">
        <v>75</v>
      </c>
      <c r="AI25" s="469"/>
      <c r="AJ25" s="469"/>
      <c r="AK25" s="469"/>
      <c r="AL25" s="508"/>
      <c r="AM25" s="468">
        <v>203250</v>
      </c>
      <c r="AN25" s="469"/>
      <c r="AO25" s="469"/>
      <c r="AP25" s="469"/>
      <c r="AQ25" s="469"/>
      <c r="AR25" s="508"/>
      <c r="AS25" s="468">
        <v>2710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5035169</v>
      </c>
      <c r="BO25" s="381"/>
      <c r="BP25" s="381"/>
      <c r="BQ25" s="381"/>
      <c r="BR25" s="381"/>
      <c r="BS25" s="381"/>
      <c r="BT25" s="381"/>
      <c r="BU25" s="382"/>
      <c r="BV25" s="380">
        <v>5631259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5814</v>
      </c>
      <c r="R26" s="469"/>
      <c r="S26" s="469"/>
      <c r="T26" s="469"/>
      <c r="U26" s="469"/>
      <c r="V26" s="508"/>
      <c r="W26" s="563"/>
      <c r="X26" s="551"/>
      <c r="Y26" s="552"/>
      <c r="Z26" s="467" t="s">
        <v>159</v>
      </c>
      <c r="AA26" s="573"/>
      <c r="AB26" s="573"/>
      <c r="AC26" s="573"/>
      <c r="AD26" s="573"/>
      <c r="AE26" s="573"/>
      <c r="AF26" s="573"/>
      <c r="AG26" s="574"/>
      <c r="AH26" s="468">
        <v>33</v>
      </c>
      <c r="AI26" s="469"/>
      <c r="AJ26" s="469"/>
      <c r="AK26" s="469"/>
      <c r="AL26" s="508"/>
      <c r="AM26" s="468">
        <v>117678</v>
      </c>
      <c r="AN26" s="469"/>
      <c r="AO26" s="469"/>
      <c r="AP26" s="469"/>
      <c r="AQ26" s="469"/>
      <c r="AR26" s="508"/>
      <c r="AS26" s="468">
        <v>3566</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4992</v>
      </c>
      <c r="R27" s="469"/>
      <c r="S27" s="469"/>
      <c r="T27" s="469"/>
      <c r="U27" s="469"/>
      <c r="V27" s="508"/>
      <c r="W27" s="563"/>
      <c r="X27" s="551"/>
      <c r="Y27" s="552"/>
      <c r="Z27" s="467" t="s">
        <v>162</v>
      </c>
      <c r="AA27" s="447"/>
      <c r="AB27" s="447"/>
      <c r="AC27" s="447"/>
      <c r="AD27" s="447"/>
      <c r="AE27" s="447"/>
      <c r="AF27" s="447"/>
      <c r="AG27" s="448"/>
      <c r="AH27" s="468">
        <v>22</v>
      </c>
      <c r="AI27" s="469"/>
      <c r="AJ27" s="469"/>
      <c r="AK27" s="469"/>
      <c r="AL27" s="508"/>
      <c r="AM27" s="468">
        <v>81941</v>
      </c>
      <c r="AN27" s="469"/>
      <c r="AO27" s="469"/>
      <c r="AP27" s="469"/>
      <c r="AQ27" s="469"/>
      <c r="AR27" s="508"/>
      <c r="AS27" s="468">
        <v>3725</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202441</v>
      </c>
      <c r="BO27" s="587"/>
      <c r="BP27" s="587"/>
      <c r="BQ27" s="587"/>
      <c r="BR27" s="587"/>
      <c r="BS27" s="587"/>
      <c r="BT27" s="587"/>
      <c r="BU27" s="588"/>
      <c r="BV27" s="586">
        <v>202056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4512</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1035280</v>
      </c>
      <c r="BO28" s="381"/>
      <c r="BP28" s="381"/>
      <c r="BQ28" s="381"/>
      <c r="BR28" s="381"/>
      <c r="BS28" s="381"/>
      <c r="BT28" s="381"/>
      <c r="BU28" s="382"/>
      <c r="BV28" s="380">
        <v>1044709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18</v>
      </c>
      <c r="M29" s="469"/>
      <c r="N29" s="469"/>
      <c r="O29" s="469"/>
      <c r="P29" s="508"/>
      <c r="Q29" s="468">
        <v>4224</v>
      </c>
      <c r="R29" s="469"/>
      <c r="S29" s="469"/>
      <c r="T29" s="469"/>
      <c r="U29" s="469"/>
      <c r="V29" s="508"/>
      <c r="W29" s="564"/>
      <c r="X29" s="565"/>
      <c r="Y29" s="566"/>
      <c r="Z29" s="467" t="s">
        <v>169</v>
      </c>
      <c r="AA29" s="447"/>
      <c r="AB29" s="447"/>
      <c r="AC29" s="447"/>
      <c r="AD29" s="447"/>
      <c r="AE29" s="447"/>
      <c r="AF29" s="447"/>
      <c r="AG29" s="448"/>
      <c r="AH29" s="468">
        <v>496</v>
      </c>
      <c r="AI29" s="469"/>
      <c r="AJ29" s="469"/>
      <c r="AK29" s="469"/>
      <c r="AL29" s="508"/>
      <c r="AM29" s="468">
        <v>1548971</v>
      </c>
      <c r="AN29" s="469"/>
      <c r="AO29" s="469"/>
      <c r="AP29" s="469"/>
      <c r="AQ29" s="469"/>
      <c r="AR29" s="508"/>
      <c r="AS29" s="468">
        <v>3123</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5859</v>
      </c>
      <c r="BO29" s="418"/>
      <c r="BP29" s="418"/>
      <c r="BQ29" s="418"/>
      <c r="BR29" s="418"/>
      <c r="BS29" s="418"/>
      <c r="BT29" s="418"/>
      <c r="BU29" s="419"/>
      <c r="BV29" s="417">
        <v>5858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2289461</v>
      </c>
      <c r="BO30" s="587"/>
      <c r="BP30" s="587"/>
      <c r="BQ30" s="587"/>
      <c r="BR30" s="587"/>
      <c r="BS30" s="587"/>
      <c r="BT30" s="587"/>
      <c r="BU30" s="588"/>
      <c r="BV30" s="586">
        <v>2179822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13</v>
      </c>
      <c r="BF34" s="598"/>
      <c r="BG34" s="599" t="str">
        <f>IF('各会計、関係団体の財政状況及び健全化判断比率'!B35="","",'各会計、関係団体の財政状況及び健全化判断比率'!B35)</f>
        <v>簡易水道事業特別会計（特別会計）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和歌山県市町村総合事務組合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橋本市文化スポーツ振興公社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簡易水道事業特別会計（一般会計）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12</v>
      </c>
      <c r="AN35" s="598"/>
      <c r="AO35" s="599" t="str">
        <f>IF('各会計、関係団体の財政状況及び健全化判断比率'!B34="","",'各会計、関係団体の財政状況及び健全化判断比率'!B34)</f>
        <v>病院事業会計</v>
      </c>
      <c r="AP35" s="599"/>
      <c r="AQ35" s="599"/>
      <c r="AR35" s="599"/>
      <c r="AS35" s="599"/>
      <c r="AT35" s="599"/>
      <c r="AU35" s="599"/>
      <c r="AV35" s="599"/>
      <c r="AW35" s="599"/>
      <c r="AX35" s="599"/>
      <c r="AY35" s="599"/>
      <c r="AZ35" s="599"/>
      <c r="BA35" s="599"/>
      <c r="BB35" s="599"/>
      <c r="BC35" s="599"/>
      <c r="BD35" s="167"/>
      <c r="BE35" s="598">
        <f t="shared" ref="BE35:BE43" si="1">IF(BG35="","",BE34+1)</f>
        <v>14</v>
      </c>
      <c r="BF35" s="598"/>
      <c r="BG35" s="599" t="str">
        <f>IF('各会計、関係団体の財政状況及び健全化判断比率'!B36="","",'各会計、関係団体の財政状況及び健全化判断比率'!B36)</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和歌山地方税回収機構</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住宅新築資金等貸付事業特別会計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駐車場事業特別会計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15</v>
      </c>
      <c r="BF36" s="598"/>
      <c r="BG36" s="599" t="str">
        <f>IF('各会計、関係団体の財政状況及び健全化判断比率'!B37="","",'各会計、関係団体の財政状況及び健全化判断比率'!B37)</f>
        <v>農業集落排水事業特別会計</v>
      </c>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橋本周辺広域市町村圏組合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墓園事業特別会計</v>
      </c>
      <c r="F37" s="599"/>
      <c r="G37" s="599"/>
      <c r="H37" s="599"/>
      <c r="I37" s="599"/>
      <c r="J37" s="599"/>
      <c r="K37" s="599"/>
      <c r="L37" s="599"/>
      <c r="M37" s="599"/>
      <c r="N37" s="599"/>
      <c r="O37" s="599"/>
      <c r="P37" s="599"/>
      <c r="Q37" s="599"/>
      <c r="R37" s="599"/>
      <c r="S37" s="599"/>
      <c r="T37" s="167"/>
      <c r="U37" s="598">
        <f t="shared" si="4"/>
        <v>9</v>
      </c>
      <c r="V37" s="598"/>
      <c r="W37" s="599" t="str">
        <f>IF('各会計、関係団体の財政状況及び健全化判断比率'!B31="","",'各会計、関係団体の財政状況及び健全化判断比率'!B31)</f>
        <v>指定訪問看護事業特別会計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伊都郡町村及び橋本市老人福祉施設事務組合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土地区画整理事業特別会計</v>
      </c>
      <c r="F38" s="599"/>
      <c r="G38" s="599"/>
      <c r="H38" s="599"/>
      <c r="I38" s="599"/>
      <c r="J38" s="599"/>
      <c r="K38" s="599"/>
      <c r="L38" s="599"/>
      <c r="M38" s="599"/>
      <c r="N38" s="599"/>
      <c r="O38" s="599"/>
      <c r="P38" s="599"/>
      <c r="Q38" s="599"/>
      <c r="R38" s="599"/>
      <c r="S38" s="599"/>
      <c r="T38" s="167"/>
      <c r="U38" s="598">
        <f t="shared" si="4"/>
        <v>10</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伊都郡町村及び橋本市児童福祉施設事務組合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和歌山県後期高齢者医療広域連合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22</v>
      </c>
      <c r="BX40" s="598"/>
      <c r="BY40" s="599" t="str">
        <f>IF('各会計、関係団体の財政状況及び健全化判断比率'!B74="","",'各会計、関係団体の財政状況及び健全化判断比率'!B74)</f>
        <v>橋本伊都衛生施設組合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23</v>
      </c>
      <c r="BX41" s="598"/>
      <c r="BY41" s="599" t="str">
        <f>IF('各会計、関係団体の財政状況及び健全化判断比率'!B75="","",'各会計、関係団体の財政状況及び健全化判断比率'!B75)</f>
        <v>伊都消防組合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7" t="s">
        <v>535</v>
      </c>
      <c r="D34" s="1187"/>
      <c r="E34" s="1188"/>
      <c r="F34" s="32">
        <v>22.61</v>
      </c>
      <c r="G34" s="33">
        <v>23</v>
      </c>
      <c r="H34" s="33">
        <v>22.67</v>
      </c>
      <c r="I34" s="33">
        <v>22.53</v>
      </c>
      <c r="J34" s="34">
        <v>23.7</v>
      </c>
      <c r="K34" s="22"/>
      <c r="L34" s="22"/>
      <c r="M34" s="22"/>
      <c r="N34" s="22"/>
      <c r="O34" s="22"/>
      <c r="P34" s="22"/>
    </row>
    <row r="35" spans="1:16" ht="39" customHeight="1" x14ac:dyDescent="0.15">
      <c r="A35" s="22"/>
      <c r="B35" s="35"/>
      <c r="C35" s="1181" t="s">
        <v>536</v>
      </c>
      <c r="D35" s="1182"/>
      <c r="E35" s="1183"/>
      <c r="F35" s="36">
        <v>3.11</v>
      </c>
      <c r="G35" s="37">
        <v>3.05</v>
      </c>
      <c r="H35" s="37">
        <v>5.66</v>
      </c>
      <c r="I35" s="37">
        <v>5.92</v>
      </c>
      <c r="J35" s="38">
        <v>5.13</v>
      </c>
      <c r="K35" s="22"/>
      <c r="L35" s="22"/>
      <c r="M35" s="22"/>
      <c r="N35" s="22"/>
      <c r="O35" s="22"/>
      <c r="P35" s="22"/>
    </row>
    <row r="36" spans="1:16" ht="39" customHeight="1" x14ac:dyDescent="0.15">
      <c r="A36" s="22"/>
      <c r="B36" s="35"/>
      <c r="C36" s="1181" t="s">
        <v>537</v>
      </c>
      <c r="D36" s="1182"/>
      <c r="E36" s="1183"/>
      <c r="F36" s="36">
        <v>2.1</v>
      </c>
      <c r="G36" s="37">
        <v>1.68</v>
      </c>
      <c r="H36" s="37">
        <v>1.0900000000000001</v>
      </c>
      <c r="I36" s="37">
        <v>1.95</v>
      </c>
      <c r="J36" s="38">
        <v>2.27</v>
      </c>
      <c r="K36" s="22"/>
      <c r="L36" s="22"/>
      <c r="M36" s="22"/>
      <c r="N36" s="22"/>
      <c r="O36" s="22"/>
      <c r="P36" s="22"/>
    </row>
    <row r="37" spans="1:16" ht="39" customHeight="1" x14ac:dyDescent="0.15">
      <c r="A37" s="22"/>
      <c r="B37" s="35"/>
      <c r="C37" s="1181" t="s">
        <v>538</v>
      </c>
      <c r="D37" s="1182"/>
      <c r="E37" s="1183"/>
      <c r="F37" s="36">
        <v>0.82</v>
      </c>
      <c r="G37" s="37">
        <v>0.77</v>
      </c>
      <c r="H37" s="37">
        <v>0.56000000000000005</v>
      </c>
      <c r="I37" s="37">
        <v>0.45</v>
      </c>
      <c r="J37" s="38">
        <v>1.8</v>
      </c>
      <c r="K37" s="22"/>
      <c r="L37" s="22"/>
      <c r="M37" s="22"/>
      <c r="N37" s="22"/>
      <c r="O37" s="22"/>
      <c r="P37" s="22"/>
    </row>
    <row r="38" spans="1:16" ht="39" customHeight="1" x14ac:dyDescent="0.15">
      <c r="A38" s="22"/>
      <c r="B38" s="35"/>
      <c r="C38" s="1181" t="s">
        <v>539</v>
      </c>
      <c r="D38" s="1182"/>
      <c r="E38" s="1183"/>
      <c r="F38" s="36">
        <v>1.83</v>
      </c>
      <c r="G38" s="37">
        <v>1.62</v>
      </c>
      <c r="H38" s="37">
        <v>1.65</v>
      </c>
      <c r="I38" s="37">
        <v>0.99</v>
      </c>
      <c r="J38" s="38">
        <v>1.44</v>
      </c>
      <c r="K38" s="22"/>
      <c r="L38" s="22"/>
      <c r="M38" s="22"/>
      <c r="N38" s="22"/>
      <c r="O38" s="22"/>
      <c r="P38" s="22"/>
    </row>
    <row r="39" spans="1:16" ht="39" customHeight="1" x14ac:dyDescent="0.15">
      <c r="A39" s="22"/>
      <c r="B39" s="35"/>
      <c r="C39" s="1181" t="s">
        <v>540</v>
      </c>
      <c r="D39" s="1182"/>
      <c r="E39" s="1183"/>
      <c r="F39" s="36">
        <v>0.11</v>
      </c>
      <c r="G39" s="37">
        <v>0.15</v>
      </c>
      <c r="H39" s="37">
        <v>0.13</v>
      </c>
      <c r="I39" s="37">
        <v>0.02</v>
      </c>
      <c r="J39" s="38">
        <v>0.1</v>
      </c>
      <c r="K39" s="22"/>
      <c r="L39" s="22"/>
      <c r="M39" s="22"/>
      <c r="N39" s="22"/>
      <c r="O39" s="22"/>
      <c r="P39" s="22"/>
    </row>
    <row r="40" spans="1:16" ht="39" customHeight="1" x14ac:dyDescent="0.15">
      <c r="A40" s="22"/>
      <c r="B40" s="35"/>
      <c r="C40" s="1181" t="s">
        <v>541</v>
      </c>
      <c r="D40" s="1182"/>
      <c r="E40" s="1183"/>
      <c r="F40" s="36">
        <v>0.19</v>
      </c>
      <c r="G40" s="37">
        <v>0.08</v>
      </c>
      <c r="H40" s="37">
        <v>7.0000000000000007E-2</v>
      </c>
      <c r="I40" s="37">
        <v>0.01</v>
      </c>
      <c r="J40" s="38">
        <v>0.05</v>
      </c>
      <c r="K40" s="22"/>
      <c r="L40" s="22"/>
      <c r="M40" s="22"/>
      <c r="N40" s="22"/>
      <c r="O40" s="22"/>
      <c r="P40" s="22"/>
    </row>
    <row r="41" spans="1:16" ht="39" customHeight="1" x14ac:dyDescent="0.15">
      <c r="A41" s="22"/>
      <c r="B41" s="35"/>
      <c r="C41" s="1181" t="s">
        <v>542</v>
      </c>
      <c r="D41" s="1182"/>
      <c r="E41" s="1183"/>
      <c r="F41" s="36">
        <v>0.11</v>
      </c>
      <c r="G41" s="37">
        <v>0.09</v>
      </c>
      <c r="H41" s="37">
        <v>0.06</v>
      </c>
      <c r="I41" s="37">
        <v>0.02</v>
      </c>
      <c r="J41" s="38">
        <v>0.04</v>
      </c>
      <c r="K41" s="22"/>
      <c r="L41" s="22"/>
      <c r="M41" s="22"/>
      <c r="N41" s="22"/>
      <c r="O41" s="22"/>
      <c r="P41" s="22"/>
    </row>
    <row r="42" spans="1:16" ht="39" customHeight="1" x14ac:dyDescent="0.15">
      <c r="A42" s="22"/>
      <c r="B42" s="39"/>
      <c r="C42" s="1181" t="s">
        <v>543</v>
      </c>
      <c r="D42" s="1182"/>
      <c r="E42" s="1183"/>
      <c r="F42" s="36" t="s">
        <v>486</v>
      </c>
      <c r="G42" s="37" t="s">
        <v>486</v>
      </c>
      <c r="H42" s="37" t="s">
        <v>486</v>
      </c>
      <c r="I42" s="37" t="s">
        <v>486</v>
      </c>
      <c r="J42" s="38" t="s">
        <v>486</v>
      </c>
      <c r="K42" s="22"/>
      <c r="L42" s="22"/>
      <c r="M42" s="22"/>
      <c r="N42" s="22"/>
      <c r="O42" s="22"/>
      <c r="P42" s="22"/>
    </row>
    <row r="43" spans="1:16" ht="39" customHeight="1" thickBot="1" x14ac:dyDescent="0.2">
      <c r="A43" s="22"/>
      <c r="B43" s="40"/>
      <c r="C43" s="1184" t="s">
        <v>544</v>
      </c>
      <c r="D43" s="1185"/>
      <c r="E43" s="1186"/>
      <c r="F43" s="41">
        <v>0.2</v>
      </c>
      <c r="G43" s="42">
        <v>0.22</v>
      </c>
      <c r="H43" s="42">
        <v>0.12</v>
      </c>
      <c r="I43" s="42">
        <v>7.0000000000000007E-2</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3195</v>
      </c>
      <c r="L45" s="60">
        <v>3262</v>
      </c>
      <c r="M45" s="60">
        <v>3456</v>
      </c>
      <c r="N45" s="60">
        <v>3628</v>
      </c>
      <c r="O45" s="61">
        <v>3765</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486</v>
      </c>
      <c r="L46" s="64" t="s">
        <v>486</v>
      </c>
      <c r="M46" s="64" t="s">
        <v>486</v>
      </c>
      <c r="N46" s="64" t="s">
        <v>486</v>
      </c>
      <c r="O46" s="65" t="s">
        <v>486</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486</v>
      </c>
      <c r="L47" s="64" t="s">
        <v>486</v>
      </c>
      <c r="M47" s="64" t="s">
        <v>486</v>
      </c>
      <c r="N47" s="64" t="s">
        <v>486</v>
      </c>
      <c r="O47" s="65" t="s">
        <v>486</v>
      </c>
      <c r="P47" s="48"/>
      <c r="Q47" s="48"/>
      <c r="R47" s="48"/>
      <c r="S47" s="48"/>
      <c r="T47" s="48"/>
      <c r="U47" s="48"/>
    </row>
    <row r="48" spans="1:21" ht="30.75" customHeight="1" x14ac:dyDescent="0.15">
      <c r="A48" s="48"/>
      <c r="B48" s="1199"/>
      <c r="C48" s="1200"/>
      <c r="D48" s="62"/>
      <c r="E48" s="1191" t="s">
        <v>15</v>
      </c>
      <c r="F48" s="1191"/>
      <c r="G48" s="1191"/>
      <c r="H48" s="1191"/>
      <c r="I48" s="1191"/>
      <c r="J48" s="1192"/>
      <c r="K48" s="63">
        <v>1209</v>
      </c>
      <c r="L48" s="64">
        <v>1149</v>
      </c>
      <c r="M48" s="64">
        <v>1231</v>
      </c>
      <c r="N48" s="64">
        <v>1249</v>
      </c>
      <c r="O48" s="65">
        <v>1249</v>
      </c>
      <c r="P48" s="48"/>
      <c r="Q48" s="48"/>
      <c r="R48" s="48"/>
      <c r="S48" s="48"/>
      <c r="T48" s="48"/>
      <c r="U48" s="48"/>
    </row>
    <row r="49" spans="1:21" ht="30.75" customHeight="1" x14ac:dyDescent="0.15">
      <c r="A49" s="48"/>
      <c r="B49" s="1199"/>
      <c r="C49" s="1200"/>
      <c r="D49" s="62"/>
      <c r="E49" s="1191" t="s">
        <v>16</v>
      </c>
      <c r="F49" s="1191"/>
      <c r="G49" s="1191"/>
      <c r="H49" s="1191"/>
      <c r="I49" s="1191"/>
      <c r="J49" s="1192"/>
      <c r="K49" s="63">
        <v>171</v>
      </c>
      <c r="L49" s="64">
        <v>208</v>
      </c>
      <c r="M49" s="64">
        <v>209</v>
      </c>
      <c r="N49" s="64">
        <v>212</v>
      </c>
      <c r="O49" s="65">
        <v>218</v>
      </c>
      <c r="P49" s="48"/>
      <c r="Q49" s="48"/>
      <c r="R49" s="48"/>
      <c r="S49" s="48"/>
      <c r="T49" s="48"/>
      <c r="U49" s="48"/>
    </row>
    <row r="50" spans="1:21" ht="30.75" customHeight="1" x14ac:dyDescent="0.15">
      <c r="A50" s="48"/>
      <c r="B50" s="1199"/>
      <c r="C50" s="1200"/>
      <c r="D50" s="62"/>
      <c r="E50" s="1191" t="s">
        <v>17</v>
      </c>
      <c r="F50" s="1191"/>
      <c r="G50" s="1191"/>
      <c r="H50" s="1191"/>
      <c r="I50" s="1191"/>
      <c r="J50" s="1192"/>
      <c r="K50" s="63" t="s">
        <v>486</v>
      </c>
      <c r="L50" s="64" t="s">
        <v>486</v>
      </c>
      <c r="M50" s="64" t="s">
        <v>486</v>
      </c>
      <c r="N50" s="64" t="s">
        <v>486</v>
      </c>
      <c r="O50" s="65" t="s">
        <v>486</v>
      </c>
      <c r="P50" s="48"/>
      <c r="Q50" s="48"/>
      <c r="R50" s="48"/>
      <c r="S50" s="48"/>
      <c r="T50" s="48"/>
      <c r="U50" s="48"/>
    </row>
    <row r="51" spans="1:21" ht="30.75" customHeight="1" x14ac:dyDescent="0.15">
      <c r="A51" s="48"/>
      <c r="B51" s="1201"/>
      <c r="C51" s="1202"/>
      <c r="D51" s="66"/>
      <c r="E51" s="1191" t="s">
        <v>18</v>
      </c>
      <c r="F51" s="1191"/>
      <c r="G51" s="1191"/>
      <c r="H51" s="1191"/>
      <c r="I51" s="1191"/>
      <c r="J51" s="1192"/>
      <c r="K51" s="63">
        <v>1</v>
      </c>
      <c r="L51" s="64">
        <v>1</v>
      </c>
      <c r="M51" s="64">
        <v>1</v>
      </c>
      <c r="N51" s="64">
        <v>1</v>
      </c>
      <c r="O51" s="65">
        <v>1</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3097</v>
      </c>
      <c r="L52" s="64">
        <v>3197</v>
      </c>
      <c r="M52" s="64">
        <v>3439</v>
      </c>
      <c r="N52" s="64">
        <v>3474</v>
      </c>
      <c r="O52" s="65">
        <v>3599</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1479</v>
      </c>
      <c r="L53" s="69">
        <v>1423</v>
      </c>
      <c r="M53" s="69">
        <v>1458</v>
      </c>
      <c r="N53" s="69">
        <v>1616</v>
      </c>
      <c r="O53" s="70">
        <v>1634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5" t="s">
        <v>24</v>
      </c>
      <c r="C41" s="1206"/>
      <c r="D41" s="81"/>
      <c r="E41" s="1211" t="s">
        <v>25</v>
      </c>
      <c r="F41" s="1211"/>
      <c r="G41" s="1211"/>
      <c r="H41" s="1212"/>
      <c r="I41" s="82">
        <v>36431</v>
      </c>
      <c r="J41" s="83">
        <v>36890</v>
      </c>
      <c r="K41" s="83">
        <v>37289</v>
      </c>
      <c r="L41" s="83">
        <v>36941</v>
      </c>
      <c r="M41" s="84">
        <v>35212</v>
      </c>
    </row>
    <row r="42" spans="2:13" ht="27.75" customHeight="1" x14ac:dyDescent="0.15">
      <c r="B42" s="1207"/>
      <c r="C42" s="1208"/>
      <c r="D42" s="85"/>
      <c r="E42" s="1213" t="s">
        <v>26</v>
      </c>
      <c r="F42" s="1213"/>
      <c r="G42" s="1213"/>
      <c r="H42" s="1214"/>
      <c r="I42" s="86" t="s">
        <v>486</v>
      </c>
      <c r="J42" s="87" t="s">
        <v>486</v>
      </c>
      <c r="K42" s="87" t="s">
        <v>486</v>
      </c>
      <c r="L42" s="87" t="s">
        <v>486</v>
      </c>
      <c r="M42" s="88" t="s">
        <v>486</v>
      </c>
    </row>
    <row r="43" spans="2:13" ht="27.75" customHeight="1" x14ac:dyDescent="0.15">
      <c r="B43" s="1207"/>
      <c r="C43" s="1208"/>
      <c r="D43" s="85"/>
      <c r="E43" s="1213" t="s">
        <v>27</v>
      </c>
      <c r="F43" s="1213"/>
      <c r="G43" s="1213"/>
      <c r="H43" s="1214"/>
      <c r="I43" s="86">
        <v>17474</v>
      </c>
      <c r="J43" s="87">
        <v>16841</v>
      </c>
      <c r="K43" s="87">
        <v>15717</v>
      </c>
      <c r="L43" s="87">
        <v>14932</v>
      </c>
      <c r="M43" s="88">
        <v>14535</v>
      </c>
    </row>
    <row r="44" spans="2:13" ht="27.75" customHeight="1" x14ac:dyDescent="0.15">
      <c r="B44" s="1207"/>
      <c r="C44" s="1208"/>
      <c r="D44" s="85"/>
      <c r="E44" s="1213" t="s">
        <v>28</v>
      </c>
      <c r="F44" s="1213"/>
      <c r="G44" s="1213"/>
      <c r="H44" s="1214"/>
      <c r="I44" s="86">
        <v>2643</v>
      </c>
      <c r="J44" s="87">
        <v>2479</v>
      </c>
      <c r="K44" s="87">
        <v>2305</v>
      </c>
      <c r="L44" s="87">
        <v>2106</v>
      </c>
      <c r="M44" s="88">
        <v>1859</v>
      </c>
    </row>
    <row r="45" spans="2:13" ht="27.75" customHeight="1" x14ac:dyDescent="0.15">
      <c r="B45" s="1207"/>
      <c r="C45" s="1208"/>
      <c r="D45" s="85"/>
      <c r="E45" s="1213" t="s">
        <v>29</v>
      </c>
      <c r="F45" s="1213"/>
      <c r="G45" s="1213"/>
      <c r="H45" s="1214"/>
      <c r="I45" s="86">
        <v>5957</v>
      </c>
      <c r="J45" s="87">
        <v>5329</v>
      </c>
      <c r="K45" s="87">
        <v>4702</v>
      </c>
      <c r="L45" s="87">
        <v>4480</v>
      </c>
      <c r="M45" s="88">
        <v>4401</v>
      </c>
    </row>
    <row r="46" spans="2:13" ht="27.75" customHeight="1" x14ac:dyDescent="0.15">
      <c r="B46" s="1207"/>
      <c r="C46" s="1208"/>
      <c r="D46" s="89"/>
      <c r="E46" s="1213" t="s">
        <v>30</v>
      </c>
      <c r="F46" s="1213"/>
      <c r="G46" s="1213"/>
      <c r="H46" s="1214"/>
      <c r="I46" s="86" t="s">
        <v>486</v>
      </c>
      <c r="J46" s="87" t="s">
        <v>486</v>
      </c>
      <c r="K46" s="87" t="s">
        <v>486</v>
      </c>
      <c r="L46" s="87" t="s">
        <v>486</v>
      </c>
      <c r="M46" s="88" t="s">
        <v>486</v>
      </c>
    </row>
    <row r="47" spans="2:13" ht="27.75" customHeight="1" x14ac:dyDescent="0.15">
      <c r="B47" s="1207"/>
      <c r="C47" s="1208"/>
      <c r="D47" s="90"/>
      <c r="E47" s="1215" t="s">
        <v>31</v>
      </c>
      <c r="F47" s="1216"/>
      <c r="G47" s="1216"/>
      <c r="H47" s="1217"/>
      <c r="I47" s="86" t="s">
        <v>486</v>
      </c>
      <c r="J47" s="87" t="s">
        <v>486</v>
      </c>
      <c r="K47" s="87" t="s">
        <v>486</v>
      </c>
      <c r="L47" s="87" t="s">
        <v>486</v>
      </c>
      <c r="M47" s="88" t="s">
        <v>486</v>
      </c>
    </row>
    <row r="48" spans="2:13" ht="27.75" customHeight="1" x14ac:dyDescent="0.15">
      <c r="B48" s="1207"/>
      <c r="C48" s="1208"/>
      <c r="D48" s="85"/>
      <c r="E48" s="1213" t="s">
        <v>32</v>
      </c>
      <c r="F48" s="1213"/>
      <c r="G48" s="1213"/>
      <c r="H48" s="1214"/>
      <c r="I48" s="86" t="s">
        <v>486</v>
      </c>
      <c r="J48" s="87" t="s">
        <v>486</v>
      </c>
      <c r="K48" s="87" t="s">
        <v>486</v>
      </c>
      <c r="L48" s="87" t="s">
        <v>486</v>
      </c>
      <c r="M48" s="88" t="s">
        <v>486</v>
      </c>
    </row>
    <row r="49" spans="2:13" ht="27.75" customHeight="1" x14ac:dyDescent="0.15">
      <c r="B49" s="1209"/>
      <c r="C49" s="1210"/>
      <c r="D49" s="85"/>
      <c r="E49" s="1213" t="s">
        <v>33</v>
      </c>
      <c r="F49" s="1213"/>
      <c r="G49" s="1213"/>
      <c r="H49" s="1214"/>
      <c r="I49" s="86" t="s">
        <v>486</v>
      </c>
      <c r="J49" s="87" t="s">
        <v>486</v>
      </c>
      <c r="K49" s="87" t="s">
        <v>486</v>
      </c>
      <c r="L49" s="87" t="s">
        <v>486</v>
      </c>
      <c r="M49" s="88" t="s">
        <v>486</v>
      </c>
    </row>
    <row r="50" spans="2:13" ht="27.75" customHeight="1" x14ac:dyDescent="0.15">
      <c r="B50" s="1218" t="s">
        <v>34</v>
      </c>
      <c r="C50" s="1219"/>
      <c r="D50" s="91"/>
      <c r="E50" s="1213" t="s">
        <v>35</v>
      </c>
      <c r="F50" s="1213"/>
      <c r="G50" s="1213"/>
      <c r="H50" s="1214"/>
      <c r="I50" s="86">
        <v>3574</v>
      </c>
      <c r="J50" s="87">
        <v>3692</v>
      </c>
      <c r="K50" s="87">
        <v>2840</v>
      </c>
      <c r="L50" s="87">
        <v>3074</v>
      </c>
      <c r="M50" s="88">
        <v>3182</v>
      </c>
    </row>
    <row r="51" spans="2:13" ht="27.75" customHeight="1" x14ac:dyDescent="0.15">
      <c r="B51" s="1207"/>
      <c r="C51" s="1208"/>
      <c r="D51" s="85"/>
      <c r="E51" s="1213" t="s">
        <v>36</v>
      </c>
      <c r="F51" s="1213"/>
      <c r="G51" s="1213"/>
      <c r="H51" s="1214"/>
      <c r="I51" s="86">
        <v>3513</v>
      </c>
      <c r="J51" s="87">
        <v>3744</v>
      </c>
      <c r="K51" s="87">
        <v>3861</v>
      </c>
      <c r="L51" s="87">
        <v>3809</v>
      </c>
      <c r="M51" s="88">
        <v>3687</v>
      </c>
    </row>
    <row r="52" spans="2:13" ht="27.75" customHeight="1" x14ac:dyDescent="0.15">
      <c r="B52" s="1209"/>
      <c r="C52" s="1210"/>
      <c r="D52" s="85"/>
      <c r="E52" s="1213" t="s">
        <v>37</v>
      </c>
      <c r="F52" s="1213"/>
      <c r="G52" s="1213"/>
      <c r="H52" s="1214"/>
      <c r="I52" s="86">
        <v>35624</v>
      </c>
      <c r="J52" s="87">
        <v>35687</v>
      </c>
      <c r="K52" s="87">
        <v>35245</v>
      </c>
      <c r="L52" s="87">
        <v>34832</v>
      </c>
      <c r="M52" s="88">
        <v>34210</v>
      </c>
    </row>
    <row r="53" spans="2:13" ht="27.75" customHeight="1" thickBot="1" x14ac:dyDescent="0.2">
      <c r="B53" s="1220" t="s">
        <v>21</v>
      </c>
      <c r="C53" s="1221"/>
      <c r="D53" s="92"/>
      <c r="E53" s="1222" t="s">
        <v>38</v>
      </c>
      <c r="F53" s="1222"/>
      <c r="G53" s="1222"/>
      <c r="H53" s="1223"/>
      <c r="I53" s="93">
        <v>19793</v>
      </c>
      <c r="J53" s="94">
        <v>18416</v>
      </c>
      <c r="K53" s="94">
        <v>18066</v>
      </c>
      <c r="L53" s="94">
        <v>16744</v>
      </c>
      <c r="M53" s="95">
        <v>14929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38" t="s">
        <v>567</v>
      </c>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7"/>
      <c r="H50" s="1248"/>
      <c r="I50" s="1248"/>
      <c r="J50" s="1249"/>
      <c r="K50" s="356" t="s">
        <v>525</v>
      </c>
      <c r="L50" s="356" t="s">
        <v>526</v>
      </c>
      <c r="M50" s="356" t="s">
        <v>527</v>
      </c>
      <c r="N50" s="356" t="s">
        <v>528</v>
      </c>
      <c r="O50" s="356" t="s">
        <v>529</v>
      </c>
    </row>
    <row r="51" spans="1:17" x14ac:dyDescent="0.15">
      <c r="B51" s="250"/>
      <c r="C51" s="246"/>
      <c r="D51" s="246"/>
      <c r="E51" s="246"/>
      <c r="F51" s="246"/>
      <c r="G51" s="1250" t="s">
        <v>559</v>
      </c>
      <c r="H51" s="1251"/>
      <c r="I51" s="1256" t="s">
        <v>560</v>
      </c>
      <c r="J51" s="1256"/>
      <c r="K51" s="1258"/>
      <c r="L51" s="1258"/>
      <c r="M51" s="1258"/>
      <c r="N51" s="1224">
        <v>127.8</v>
      </c>
      <c r="O51" s="1258"/>
    </row>
    <row r="52" spans="1:17" x14ac:dyDescent="0.15">
      <c r="B52" s="250"/>
      <c r="C52" s="246"/>
      <c r="D52" s="246"/>
      <c r="E52" s="246"/>
      <c r="F52" s="246"/>
      <c r="G52" s="1252"/>
      <c r="H52" s="1253"/>
      <c r="I52" s="1257"/>
      <c r="J52" s="1257"/>
      <c r="K52" s="1224"/>
      <c r="L52" s="1224"/>
      <c r="M52" s="1224"/>
      <c r="N52" s="1224"/>
      <c r="O52" s="1224"/>
    </row>
    <row r="53" spans="1:17" x14ac:dyDescent="0.15">
      <c r="A53" s="357"/>
      <c r="B53" s="250"/>
      <c r="C53" s="246"/>
      <c r="D53" s="246"/>
      <c r="E53" s="246"/>
      <c r="F53" s="246"/>
      <c r="G53" s="1252"/>
      <c r="H53" s="1253"/>
      <c r="I53" s="1236" t="s">
        <v>565</v>
      </c>
      <c r="J53" s="1236"/>
      <c r="K53" s="1259"/>
      <c r="L53" s="1259"/>
      <c r="M53" s="1259"/>
      <c r="N53" s="1228">
        <v>61.1</v>
      </c>
      <c r="O53" s="1259"/>
    </row>
    <row r="54" spans="1:17" x14ac:dyDescent="0.15">
      <c r="A54" s="357"/>
      <c r="B54" s="250"/>
      <c r="C54" s="246"/>
      <c r="D54" s="246"/>
      <c r="E54" s="246"/>
      <c r="F54" s="246"/>
      <c r="G54" s="1254"/>
      <c r="H54" s="1255"/>
      <c r="I54" s="1236"/>
      <c r="J54" s="1236"/>
      <c r="K54" s="1229"/>
      <c r="L54" s="1229"/>
      <c r="M54" s="1229"/>
      <c r="N54" s="1229"/>
      <c r="O54" s="1229"/>
    </row>
    <row r="55" spans="1:17" x14ac:dyDescent="0.15">
      <c r="A55" s="357"/>
      <c r="B55" s="250"/>
      <c r="C55" s="246"/>
      <c r="D55" s="246"/>
      <c r="E55" s="246"/>
      <c r="F55" s="246"/>
      <c r="G55" s="1230" t="s">
        <v>561</v>
      </c>
      <c r="H55" s="1231"/>
      <c r="I55" s="1236" t="s">
        <v>560</v>
      </c>
      <c r="J55" s="1236"/>
      <c r="K55" s="1258"/>
      <c r="L55" s="1258"/>
      <c r="M55" s="1258"/>
      <c r="N55" s="1224">
        <v>33.6</v>
      </c>
      <c r="O55" s="1258"/>
    </row>
    <row r="56" spans="1:17" x14ac:dyDescent="0.15">
      <c r="A56" s="357"/>
      <c r="B56" s="250"/>
      <c r="C56" s="246"/>
      <c r="D56" s="246"/>
      <c r="E56" s="246"/>
      <c r="F56" s="246"/>
      <c r="G56" s="1232"/>
      <c r="H56" s="1233"/>
      <c r="I56" s="1236"/>
      <c r="J56" s="1236"/>
      <c r="K56" s="1224"/>
      <c r="L56" s="1224"/>
      <c r="M56" s="1224"/>
      <c r="N56" s="1224"/>
      <c r="O56" s="1224"/>
    </row>
    <row r="57" spans="1:17" s="357" customFormat="1" x14ac:dyDescent="0.15">
      <c r="B57" s="358"/>
      <c r="C57" s="354"/>
      <c r="D57" s="354"/>
      <c r="E57" s="354"/>
      <c r="F57" s="354"/>
      <c r="G57" s="1232"/>
      <c r="H57" s="1233"/>
      <c r="I57" s="1226" t="s">
        <v>565</v>
      </c>
      <c r="J57" s="1226"/>
      <c r="K57" s="1259"/>
      <c r="L57" s="1259"/>
      <c r="M57" s="1259"/>
      <c r="N57" s="1228">
        <v>56.8</v>
      </c>
      <c r="O57" s="1259"/>
      <c r="P57" s="359"/>
      <c r="Q57" s="358"/>
    </row>
    <row r="58" spans="1:17" s="357" customFormat="1" x14ac:dyDescent="0.15">
      <c r="A58" s="245"/>
      <c r="B58" s="358"/>
      <c r="C58" s="354"/>
      <c r="D58" s="354"/>
      <c r="E58" s="354"/>
      <c r="F58" s="354"/>
      <c r="G58" s="1234"/>
      <c r="H58" s="1235"/>
      <c r="I58" s="1226"/>
      <c r="J58" s="1226"/>
      <c r="K58" s="1229"/>
      <c r="L58" s="1229"/>
      <c r="M58" s="1229"/>
      <c r="N58" s="1229"/>
      <c r="O58" s="122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38" t="s">
        <v>566</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7"/>
      <c r="H72" s="1248"/>
      <c r="I72" s="1248"/>
      <c r="J72" s="1249"/>
      <c r="K72" s="356" t="s">
        <v>525</v>
      </c>
      <c r="L72" s="356" t="s">
        <v>526</v>
      </c>
      <c r="M72" s="356" t="s">
        <v>527</v>
      </c>
      <c r="N72" s="356" t="s">
        <v>528</v>
      </c>
      <c r="O72" s="356" t="s">
        <v>529</v>
      </c>
    </row>
    <row r="73" spans="2:30" x14ac:dyDescent="0.15">
      <c r="B73" s="250"/>
      <c r="C73" s="246"/>
      <c r="D73" s="246"/>
      <c r="E73" s="246"/>
      <c r="F73" s="246"/>
      <c r="G73" s="1250" t="s">
        <v>559</v>
      </c>
      <c r="H73" s="1251"/>
      <c r="I73" s="1256" t="s">
        <v>560</v>
      </c>
      <c r="J73" s="1256"/>
      <c r="K73" s="1237">
        <v>156.6</v>
      </c>
      <c r="L73" s="1237">
        <v>145.1</v>
      </c>
      <c r="M73" s="1224">
        <v>144.9</v>
      </c>
      <c r="N73" s="1224">
        <v>127.8</v>
      </c>
      <c r="O73" s="1224">
        <v>115.4</v>
      </c>
      <c r="S73" s="245">
        <v>9.9</v>
      </c>
    </row>
    <row r="74" spans="2:30" x14ac:dyDescent="0.15">
      <c r="B74" s="250"/>
      <c r="C74" s="246"/>
      <c r="D74" s="246"/>
      <c r="E74" s="246"/>
      <c r="F74" s="246"/>
      <c r="G74" s="1252"/>
      <c r="H74" s="1253"/>
      <c r="I74" s="1257"/>
      <c r="J74" s="1257"/>
      <c r="K74" s="1237"/>
      <c r="L74" s="1237"/>
      <c r="M74" s="1224"/>
      <c r="N74" s="1224"/>
      <c r="O74" s="1224"/>
    </row>
    <row r="75" spans="2:30" x14ac:dyDescent="0.15">
      <c r="B75" s="250"/>
      <c r="C75" s="246"/>
      <c r="D75" s="246"/>
      <c r="E75" s="246"/>
      <c r="F75" s="246"/>
      <c r="G75" s="1252"/>
      <c r="H75" s="1253"/>
      <c r="I75" s="1236" t="s">
        <v>564</v>
      </c>
      <c r="J75" s="1236"/>
      <c r="K75" s="1228">
        <v>12.1</v>
      </c>
      <c r="L75" s="1228">
        <v>11.8</v>
      </c>
      <c r="M75" s="1228">
        <v>11.5</v>
      </c>
      <c r="N75" s="1228">
        <v>11.7</v>
      </c>
      <c r="O75" s="1228">
        <v>12.2</v>
      </c>
      <c r="U75" s="245">
        <v>81.2</v>
      </c>
      <c r="W75" s="245">
        <v>87.2</v>
      </c>
      <c r="Y75" s="245">
        <v>99.8</v>
      </c>
      <c r="AA75" s="245">
        <v>109.5</v>
      </c>
      <c r="AC75" s="245">
        <v>115.2</v>
      </c>
    </row>
    <row r="76" spans="2:30" x14ac:dyDescent="0.15">
      <c r="B76" s="250"/>
      <c r="C76" s="246"/>
      <c r="D76" s="246"/>
      <c r="E76" s="246"/>
      <c r="F76" s="246"/>
      <c r="G76" s="1254"/>
      <c r="H76" s="1255"/>
      <c r="I76" s="1236"/>
      <c r="J76" s="1236"/>
      <c r="K76" s="1229"/>
      <c r="L76" s="1229"/>
      <c r="M76" s="1229"/>
      <c r="N76" s="1229"/>
      <c r="O76" s="1229"/>
    </row>
    <row r="77" spans="2:30" x14ac:dyDescent="0.15">
      <c r="B77" s="250"/>
      <c r="C77" s="246"/>
      <c r="D77" s="246"/>
      <c r="E77" s="246"/>
      <c r="F77" s="246"/>
      <c r="G77" s="1230" t="s">
        <v>561</v>
      </c>
      <c r="H77" s="1231"/>
      <c r="I77" s="1236" t="s">
        <v>560</v>
      </c>
      <c r="J77" s="1236"/>
      <c r="K77" s="1237">
        <v>58.2</v>
      </c>
      <c r="L77" s="1237">
        <v>50.3</v>
      </c>
      <c r="M77" s="1224">
        <v>45.9</v>
      </c>
      <c r="N77" s="1224">
        <v>33.6</v>
      </c>
      <c r="O77" s="1224">
        <v>35.299999999999997</v>
      </c>
      <c r="R77" s="245">
        <v>12.3</v>
      </c>
      <c r="T77" s="245">
        <v>11.1</v>
      </c>
    </row>
    <row r="78" spans="2:30" x14ac:dyDescent="0.15">
      <c r="B78" s="250"/>
      <c r="C78" s="246"/>
      <c r="D78" s="246"/>
      <c r="E78" s="246"/>
      <c r="F78" s="246"/>
      <c r="G78" s="1232"/>
      <c r="H78" s="1233"/>
      <c r="I78" s="1236"/>
      <c r="J78" s="1236"/>
      <c r="K78" s="1237"/>
      <c r="L78" s="1237"/>
      <c r="M78" s="1224"/>
      <c r="N78" s="1224"/>
      <c r="O78" s="1224"/>
    </row>
    <row r="79" spans="2:30" x14ac:dyDescent="0.15">
      <c r="B79" s="250"/>
      <c r="C79" s="246"/>
      <c r="D79" s="246"/>
      <c r="E79" s="246"/>
      <c r="F79" s="246"/>
      <c r="G79" s="1232"/>
      <c r="H79" s="1233"/>
      <c r="I79" s="1225" t="s">
        <v>564</v>
      </c>
      <c r="J79" s="1226"/>
      <c r="K79" s="1227">
        <v>10.3</v>
      </c>
      <c r="L79" s="1227">
        <v>9.6</v>
      </c>
      <c r="M79" s="1227">
        <v>8.8000000000000007</v>
      </c>
      <c r="N79" s="1227">
        <v>7</v>
      </c>
      <c r="O79" s="1227">
        <v>6.9</v>
      </c>
      <c r="V79" s="245">
        <v>53.5</v>
      </c>
      <c r="X79" s="245">
        <v>48.2</v>
      </c>
      <c r="Z79" s="245">
        <v>34.200000000000003</v>
      </c>
      <c r="AB79" s="245">
        <v>30.3</v>
      </c>
      <c r="AD79" s="245">
        <v>28.9</v>
      </c>
    </row>
    <row r="80" spans="2:30" x14ac:dyDescent="0.15">
      <c r="B80" s="250"/>
      <c r="C80" s="246"/>
      <c r="D80" s="246"/>
      <c r="E80" s="246"/>
      <c r="F80" s="246"/>
      <c r="G80" s="1234"/>
      <c r="H80" s="1235"/>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95352</v>
      </c>
      <c r="E3" s="118"/>
      <c r="F3" s="119">
        <v>50880</v>
      </c>
      <c r="G3" s="120"/>
      <c r="H3" s="121"/>
    </row>
    <row r="4" spans="1:8" x14ac:dyDescent="0.15">
      <c r="A4" s="122"/>
      <c r="B4" s="123"/>
      <c r="C4" s="124"/>
      <c r="D4" s="125">
        <v>58629</v>
      </c>
      <c r="E4" s="126"/>
      <c r="F4" s="127">
        <v>26879</v>
      </c>
      <c r="G4" s="128"/>
      <c r="H4" s="129"/>
    </row>
    <row r="5" spans="1:8" x14ac:dyDescent="0.15">
      <c r="A5" s="110" t="s">
        <v>519</v>
      </c>
      <c r="B5" s="115"/>
      <c r="C5" s="116"/>
      <c r="D5" s="117">
        <v>37656</v>
      </c>
      <c r="E5" s="118"/>
      <c r="F5" s="119">
        <v>63956</v>
      </c>
      <c r="G5" s="120"/>
      <c r="H5" s="121"/>
    </row>
    <row r="6" spans="1:8" x14ac:dyDescent="0.15">
      <c r="A6" s="122"/>
      <c r="B6" s="123"/>
      <c r="C6" s="124"/>
      <c r="D6" s="125">
        <v>24376</v>
      </c>
      <c r="E6" s="126"/>
      <c r="F6" s="127">
        <v>29239</v>
      </c>
      <c r="G6" s="128"/>
      <c r="H6" s="129"/>
    </row>
    <row r="7" spans="1:8" x14ac:dyDescent="0.15">
      <c r="A7" s="110" t="s">
        <v>520</v>
      </c>
      <c r="B7" s="115"/>
      <c r="C7" s="116"/>
      <c r="D7" s="117">
        <v>49338</v>
      </c>
      <c r="E7" s="118"/>
      <c r="F7" s="119">
        <v>66255</v>
      </c>
      <c r="G7" s="120"/>
      <c r="H7" s="121"/>
    </row>
    <row r="8" spans="1:8" x14ac:dyDescent="0.15">
      <c r="A8" s="122"/>
      <c r="B8" s="123"/>
      <c r="C8" s="124"/>
      <c r="D8" s="125">
        <v>38318</v>
      </c>
      <c r="E8" s="126"/>
      <c r="F8" s="127">
        <v>31822</v>
      </c>
      <c r="G8" s="128"/>
      <c r="H8" s="129"/>
    </row>
    <row r="9" spans="1:8" x14ac:dyDescent="0.15">
      <c r="A9" s="110" t="s">
        <v>521</v>
      </c>
      <c r="B9" s="115"/>
      <c r="C9" s="116"/>
      <c r="D9" s="117">
        <v>38472</v>
      </c>
      <c r="E9" s="118"/>
      <c r="F9" s="119">
        <v>47278</v>
      </c>
      <c r="G9" s="120"/>
      <c r="H9" s="121"/>
    </row>
    <row r="10" spans="1:8" x14ac:dyDescent="0.15">
      <c r="A10" s="122"/>
      <c r="B10" s="123"/>
      <c r="C10" s="124"/>
      <c r="D10" s="125">
        <v>27481</v>
      </c>
      <c r="E10" s="126"/>
      <c r="F10" s="127">
        <v>24096</v>
      </c>
      <c r="G10" s="128"/>
      <c r="H10" s="129"/>
    </row>
    <row r="11" spans="1:8" x14ac:dyDescent="0.15">
      <c r="A11" s="110" t="s">
        <v>522</v>
      </c>
      <c r="B11" s="115"/>
      <c r="C11" s="116"/>
      <c r="D11" s="117">
        <v>17451</v>
      </c>
      <c r="E11" s="118"/>
      <c r="F11" s="119">
        <v>44504</v>
      </c>
      <c r="G11" s="120"/>
      <c r="H11" s="121"/>
    </row>
    <row r="12" spans="1:8" x14ac:dyDescent="0.15">
      <c r="A12" s="122"/>
      <c r="B12" s="123"/>
      <c r="C12" s="130"/>
      <c r="D12" s="125">
        <v>10335</v>
      </c>
      <c r="E12" s="126"/>
      <c r="F12" s="127">
        <v>25876</v>
      </c>
      <c r="G12" s="128"/>
      <c r="H12" s="129"/>
    </row>
    <row r="13" spans="1:8" x14ac:dyDescent="0.15">
      <c r="A13" s="110"/>
      <c r="B13" s="115"/>
      <c r="C13" s="131"/>
      <c r="D13" s="132">
        <v>47654</v>
      </c>
      <c r="E13" s="133"/>
      <c r="F13" s="134">
        <v>54575</v>
      </c>
      <c r="G13" s="135"/>
      <c r="H13" s="121"/>
    </row>
    <row r="14" spans="1:8" x14ac:dyDescent="0.15">
      <c r="A14" s="122"/>
      <c r="B14" s="123"/>
      <c r="C14" s="124"/>
      <c r="D14" s="125">
        <v>31828</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2.33</v>
      </c>
      <c r="C19" s="136">
        <f>ROUND(VALUE(SUBSTITUTE(実質収支比率等に係る経年分析!G$48,"▲","-")),2)</f>
        <v>2.02</v>
      </c>
      <c r="D19" s="136">
        <f>ROUND(VALUE(SUBSTITUTE(実質収支比率等に係る経年分析!H$48,"▲","-")),2)</f>
        <v>1.32</v>
      </c>
      <c r="E19" s="136">
        <f>ROUND(VALUE(SUBSTITUTE(実質収支比率等に係る経年分析!I$48,"▲","-")),2)</f>
        <v>2.02</v>
      </c>
      <c r="F19" s="136">
        <f>ROUND(VALUE(SUBSTITUTE(実質収支比率等に係る経年分析!J$48,"▲","-")),2)</f>
        <v>2.46</v>
      </c>
    </row>
    <row r="20" spans="1:11" x14ac:dyDescent="0.15">
      <c r="A20" s="136" t="s">
        <v>43</v>
      </c>
      <c r="B20" s="136">
        <f>ROUND(VALUE(SUBSTITUTE(実質収支比率等に係る経年分析!F$47,"▲","-")),2)</f>
        <v>8.57</v>
      </c>
      <c r="C20" s="136">
        <f>ROUND(VALUE(SUBSTITUTE(実質収支比率等に係る経年分析!G$47,"▲","-")),2)</f>
        <v>9.1300000000000008</v>
      </c>
      <c r="D20" s="136">
        <f>ROUND(VALUE(SUBSTITUTE(実質収支比率等に係る経年分析!H$47,"▲","-")),2)</f>
        <v>6.93</v>
      </c>
      <c r="E20" s="136">
        <f>ROUND(VALUE(SUBSTITUTE(実質収支比率等に係る経年分析!I$47,"▲","-")),2)</f>
        <v>6.42</v>
      </c>
      <c r="F20" s="136">
        <f>ROUND(VALUE(SUBSTITUTE(実質収支比率等に係る経年分析!J$47,"▲","-")),2)</f>
        <v>6.39</v>
      </c>
    </row>
    <row r="21" spans="1:11" x14ac:dyDescent="0.15">
      <c r="A21" s="136" t="s">
        <v>44</v>
      </c>
      <c r="B21" s="136">
        <f>IF(ISNUMBER(VALUE(SUBSTITUTE(実質収支比率等に係る経年分析!F$49,"▲","-"))),ROUND(VALUE(SUBSTITUTE(実質収支比率等に係る経年分析!F$49,"▲","-")),2),NA())</f>
        <v>-2.0499999999999998</v>
      </c>
      <c r="C21" s="136">
        <f>IF(ISNUMBER(VALUE(SUBSTITUTE(実質収支比率等に係る経年分析!G$49,"▲","-"))),ROUND(VALUE(SUBSTITUTE(実質収支比率等に係る経年分析!G$49,"▲","-")),2),NA())</f>
        <v>-0.84</v>
      </c>
      <c r="D21" s="136">
        <f>IF(ISNUMBER(VALUE(SUBSTITUTE(実質収支比率等に係る経年分析!H$49,"▲","-"))),ROUND(VALUE(SUBSTITUTE(実質収支比率等に係る経年分析!H$49,"▲","-")),2),NA())</f>
        <v>-3.89</v>
      </c>
      <c r="E21" s="136">
        <f>IF(ISNUMBER(VALUE(SUBSTITUTE(実質収支比率等に係る経年分析!I$49,"▲","-"))),ROUND(VALUE(SUBSTITUTE(実質収支比率等に係る経年分析!I$49,"▲","-")),2),NA())</f>
        <v>-0.16</v>
      </c>
      <c r="F21" s="136">
        <f>IF(ISNUMBER(VALUE(SUBSTITUTE(実質収支比率等に係る経年分析!J$49,"▲","-"))),ROUND(VALUE(SUBSTITUTE(実質収支比率等に係る経年分析!J$49,"▲","-")),2),NA())</f>
        <v>-0.72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1.83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1.62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1.0900000000000001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2.27</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22.67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3097</v>
      </c>
      <c r="E42" s="138"/>
      <c r="F42" s="138"/>
      <c r="G42" s="138">
        <f>'実質公債費比率（分子）の構造'!L$52</f>
        <v>3197</v>
      </c>
      <c r="H42" s="138"/>
      <c r="I42" s="138"/>
      <c r="J42" s="138">
        <f>'実質公債費比率（分子）の構造'!M$52</f>
        <v>3439</v>
      </c>
      <c r="K42" s="138"/>
      <c r="L42" s="138"/>
      <c r="M42" s="138">
        <f>'実質公債費比率（分子）の構造'!N$52</f>
        <v>3474</v>
      </c>
      <c r="N42" s="138"/>
      <c r="O42" s="138"/>
      <c r="P42" s="138">
        <f>'実質公債費比率（分子）の構造'!O$52</f>
        <v>3599</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171</v>
      </c>
      <c r="C45" s="138"/>
      <c r="D45" s="138"/>
      <c r="E45" s="138">
        <f>'実質公債費比率（分子）の構造'!L$49</f>
        <v>208</v>
      </c>
      <c r="F45" s="138"/>
      <c r="G45" s="138"/>
      <c r="H45" s="138">
        <f>'実質公債費比率（分子）の構造'!M$49</f>
        <v>209</v>
      </c>
      <c r="I45" s="138"/>
      <c r="J45" s="138"/>
      <c r="K45" s="138">
        <f>'実質公債費比率（分子）の構造'!N$49</f>
        <v>212</v>
      </c>
      <c r="L45" s="138"/>
      <c r="M45" s="138"/>
      <c r="N45" s="138">
        <f>'実質公債費比率（分子）の構造'!O$49</f>
        <v>218</v>
      </c>
      <c r="O45" s="138"/>
      <c r="P45" s="138"/>
    </row>
    <row r="46" spans="1:16" x14ac:dyDescent="0.15">
      <c r="A46" s="138" t="s">
        <v>55</v>
      </c>
      <c r="B46" s="138">
        <f>'実質公債費比率（分子）の構造'!K$48</f>
        <v>1209</v>
      </c>
      <c r="C46" s="138"/>
      <c r="D46" s="138"/>
      <c r="E46" s="138">
        <f>'実質公債費比率（分子）の構造'!L$48</f>
        <v>1149</v>
      </c>
      <c r="F46" s="138"/>
      <c r="G46" s="138"/>
      <c r="H46" s="138">
        <f>'実質公債費比率（分子）の構造'!M$48</f>
        <v>1231</v>
      </c>
      <c r="I46" s="138"/>
      <c r="J46" s="138"/>
      <c r="K46" s="138">
        <f>'実質公債費比率（分子）の構造'!N$48</f>
        <v>1249</v>
      </c>
      <c r="L46" s="138"/>
      <c r="M46" s="138"/>
      <c r="N46" s="138">
        <f>'実質公債費比率（分子）の構造'!O$48</f>
        <v>1249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3195</v>
      </c>
      <c r="C49" s="138"/>
      <c r="D49" s="138"/>
      <c r="E49" s="138">
        <f>'実質公債費比率（分子）の構造'!L$45</f>
        <v>3262</v>
      </c>
      <c r="F49" s="138"/>
      <c r="G49" s="138"/>
      <c r="H49" s="138">
        <f>'実質公債費比率（分子）の構造'!M$45</f>
        <v>3456</v>
      </c>
      <c r="I49" s="138"/>
      <c r="J49" s="138"/>
      <c r="K49" s="138">
        <f>'実質公債費比率（分子）の構造'!N$45</f>
        <v>3628</v>
      </c>
      <c r="L49" s="138"/>
      <c r="M49" s="138"/>
      <c r="N49" s="138">
        <f>'実質公債費比率（分子）の構造'!O$45</f>
        <v>3765</v>
      </c>
      <c r="O49" s="138"/>
      <c r="P49" s="138"/>
    </row>
    <row r="50" spans="1:16" x14ac:dyDescent="0.15">
      <c r="A50" s="138" t="s">
        <v>59</v>
      </c>
      <c r="B50" s="138" t="e">
        <f>NA()</f>
        <v>#N/A</v>
      </c>
      <c r="C50" s="138">
        <f>IF(ISNUMBER('実質公債費比率（分子）の構造'!K$53),'実質公債費比率（分子）の構造'!K$53,NA())</f>
        <v>1479</v>
      </c>
      <c r="D50" s="138" t="e">
        <f>NA()</f>
        <v>#N/A</v>
      </c>
      <c r="E50" s="138" t="e">
        <f>NA()</f>
        <v>#N/A</v>
      </c>
      <c r="F50" s="138">
        <f>IF(ISNUMBER('実質公債費比率（分子）の構造'!L$53),'実質公債費比率（分子）の構造'!L$53,NA())</f>
        <v>1423</v>
      </c>
      <c r="G50" s="138" t="e">
        <f>NA()</f>
        <v>#N/A</v>
      </c>
      <c r="H50" s="138" t="e">
        <f>NA()</f>
        <v>#N/A</v>
      </c>
      <c r="I50" s="138">
        <f>IF(ISNUMBER('実質公債費比率（分子）の構造'!M$53),'実質公債費比率（分子）の構造'!M$53,NA())</f>
        <v>1458</v>
      </c>
      <c r="J50" s="138" t="e">
        <f>NA()</f>
        <v>#N/A</v>
      </c>
      <c r="K50" s="138" t="e">
        <f>NA()</f>
        <v>#N/A</v>
      </c>
      <c r="L50" s="138">
        <f>IF(ISNUMBER('実質公債費比率（分子）の構造'!N$53),'実質公債費比率（分子）の構造'!N$53,NA())</f>
        <v>1616</v>
      </c>
      <c r="M50" s="138" t="e">
        <f>NA()</f>
        <v>#N/A</v>
      </c>
      <c r="N50" s="138" t="e">
        <f>NA()</f>
        <v>#N/A</v>
      </c>
      <c r="O50" s="138">
        <f>IF(ISNUMBER('実質公債費比率（分子）の構造'!O$53),'実質公債費比率（分子）の構造'!O$53,NA())</f>
        <v>1634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35624</v>
      </c>
      <c r="E56" s="137"/>
      <c r="F56" s="137"/>
      <c r="G56" s="137">
        <f>'将来負担比率（分子）の構造'!J$52</f>
        <v>35687</v>
      </c>
      <c r="H56" s="137"/>
      <c r="I56" s="137"/>
      <c r="J56" s="137">
        <f>'将来負担比率（分子）の構造'!K$52</f>
        <v>35245</v>
      </c>
      <c r="K56" s="137"/>
      <c r="L56" s="137"/>
      <c r="M56" s="137">
        <f>'将来負担比率（分子）の構造'!L$52</f>
        <v>34832</v>
      </c>
      <c r="N56" s="137"/>
      <c r="O56" s="137"/>
      <c r="P56" s="137">
        <f>'将来負担比率（分子）の構造'!M$52</f>
        <v>34210</v>
      </c>
    </row>
    <row r="57" spans="1:16" x14ac:dyDescent="0.15">
      <c r="A57" s="137" t="s">
        <v>36</v>
      </c>
      <c r="B57" s="137"/>
      <c r="C57" s="137"/>
      <c r="D57" s="137">
        <f>'将来負担比率（分子）の構造'!I$51</f>
        <v>3513</v>
      </c>
      <c r="E57" s="137"/>
      <c r="F57" s="137"/>
      <c r="G57" s="137">
        <f>'将来負担比率（分子）の構造'!J$51</f>
        <v>3744</v>
      </c>
      <c r="H57" s="137"/>
      <c r="I57" s="137"/>
      <c r="J57" s="137">
        <f>'将来負担比率（分子）の構造'!K$51</f>
        <v>3861</v>
      </c>
      <c r="K57" s="137"/>
      <c r="L57" s="137"/>
      <c r="M57" s="137">
        <f>'将来負担比率（分子）の構造'!L$51</f>
        <v>3809</v>
      </c>
      <c r="N57" s="137"/>
      <c r="O57" s="137"/>
      <c r="P57" s="137">
        <f>'将来負担比率（分子）の構造'!M$51</f>
        <v>3687</v>
      </c>
    </row>
    <row r="58" spans="1:16" x14ac:dyDescent="0.15">
      <c r="A58" s="137" t="s">
        <v>35</v>
      </c>
      <c r="B58" s="137"/>
      <c r="C58" s="137"/>
      <c r="D58" s="137">
        <f>'将来負担比率（分子）の構造'!I$50</f>
        <v>3574</v>
      </c>
      <c r="E58" s="137"/>
      <c r="F58" s="137"/>
      <c r="G58" s="137">
        <f>'将来負担比率（分子）の構造'!J$50</f>
        <v>3692</v>
      </c>
      <c r="H58" s="137"/>
      <c r="I58" s="137"/>
      <c r="J58" s="137">
        <f>'将来負担比率（分子）の構造'!K$50</f>
        <v>2840</v>
      </c>
      <c r="K58" s="137"/>
      <c r="L58" s="137"/>
      <c r="M58" s="137">
        <f>'将来負担比率（分子）の構造'!L$50</f>
        <v>3074</v>
      </c>
      <c r="N58" s="137"/>
      <c r="O58" s="137"/>
      <c r="P58" s="137">
        <f>'将来負担比率（分子）の構造'!M$50</f>
        <v>3182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5957</v>
      </c>
      <c r="C62" s="137"/>
      <c r="D62" s="137"/>
      <c r="E62" s="137">
        <f>'将来負担比率（分子）の構造'!J$45</f>
        <v>5329</v>
      </c>
      <c r="F62" s="137"/>
      <c r="G62" s="137"/>
      <c r="H62" s="137">
        <f>'将来負担比率（分子）の構造'!K$45</f>
        <v>4702</v>
      </c>
      <c r="I62" s="137"/>
      <c r="J62" s="137"/>
      <c r="K62" s="137">
        <f>'将来負担比率（分子）の構造'!L$45</f>
        <v>4480</v>
      </c>
      <c r="L62" s="137"/>
      <c r="M62" s="137"/>
      <c r="N62" s="137">
        <f>'将来負担比率（分子）の構造'!M$45</f>
        <v>4401</v>
      </c>
      <c r="O62" s="137"/>
      <c r="P62" s="137"/>
    </row>
    <row r="63" spans="1:16" x14ac:dyDescent="0.15">
      <c r="A63" s="137" t="s">
        <v>28</v>
      </c>
      <c r="B63" s="137">
        <f>'将来負担比率（分子）の構造'!I$44</f>
        <v>2643</v>
      </c>
      <c r="C63" s="137"/>
      <c r="D63" s="137"/>
      <c r="E63" s="137">
        <f>'将来負担比率（分子）の構造'!J$44</f>
        <v>2479</v>
      </c>
      <c r="F63" s="137"/>
      <c r="G63" s="137"/>
      <c r="H63" s="137">
        <f>'将来負担比率（分子）の構造'!K$44</f>
        <v>2305</v>
      </c>
      <c r="I63" s="137"/>
      <c r="J63" s="137"/>
      <c r="K63" s="137">
        <f>'将来負担比率（分子）の構造'!L$44</f>
        <v>2106</v>
      </c>
      <c r="L63" s="137"/>
      <c r="M63" s="137"/>
      <c r="N63" s="137">
        <f>'将来負担比率（分子）の構造'!M$44</f>
        <v>1859</v>
      </c>
      <c r="O63" s="137"/>
      <c r="P63" s="137"/>
    </row>
    <row r="64" spans="1:16" x14ac:dyDescent="0.15">
      <c r="A64" s="137" t="s">
        <v>27</v>
      </c>
      <c r="B64" s="137">
        <f>'将来負担比率（分子）の構造'!I$43</f>
        <v>17474</v>
      </c>
      <c r="C64" s="137"/>
      <c r="D64" s="137"/>
      <c r="E64" s="137">
        <f>'将来負担比率（分子）の構造'!J$43</f>
        <v>16841</v>
      </c>
      <c r="F64" s="137"/>
      <c r="G64" s="137"/>
      <c r="H64" s="137">
        <f>'将来負担比率（分子）の構造'!K$43</f>
        <v>15717</v>
      </c>
      <c r="I64" s="137"/>
      <c r="J64" s="137"/>
      <c r="K64" s="137">
        <f>'将来負担比率（分子）の構造'!L$43</f>
        <v>14932</v>
      </c>
      <c r="L64" s="137"/>
      <c r="M64" s="137"/>
      <c r="N64" s="137">
        <f>'将来負担比率（分子）の構造'!M$43</f>
        <v>14535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36431</v>
      </c>
      <c r="C66" s="137"/>
      <c r="D66" s="137"/>
      <c r="E66" s="137">
        <f>'将来負担比率（分子）の構造'!J$41</f>
        <v>36890</v>
      </c>
      <c r="F66" s="137"/>
      <c r="G66" s="137"/>
      <c r="H66" s="137">
        <f>'将来負担比率（分子）の構造'!K$41</f>
        <v>37289</v>
      </c>
      <c r="I66" s="137"/>
      <c r="J66" s="137"/>
      <c r="K66" s="137">
        <f>'将来負担比率（分子）の構造'!L$41</f>
        <v>36941</v>
      </c>
      <c r="L66" s="137"/>
      <c r="M66" s="137"/>
      <c r="N66" s="137">
        <f>'将来負担比率（分子）の構造'!M$41</f>
        <v>35212</v>
      </c>
      <c r="O66" s="137"/>
      <c r="P66" s="137"/>
    </row>
    <row r="67" spans="1:16" x14ac:dyDescent="0.15">
      <c r="A67" s="137" t="s">
        <v>63</v>
      </c>
      <c r="B67" s="137" t="e">
        <f>NA()</f>
        <v>#N/A</v>
      </c>
      <c r="C67" s="137">
        <f>IF(ISNUMBER('将来負担比率（分子）の構造'!I$53), IF('将来負担比率（分子）の構造'!I$53 &lt; 0, 0, '将来負担比率（分子）の構造'!I$53), NA())</f>
        <v>19793</v>
      </c>
      <c r="D67" s="137" t="e">
        <f>NA()</f>
        <v>#N/A</v>
      </c>
      <c r="E67" s="137" t="e">
        <f>NA()</f>
        <v>#N/A</v>
      </c>
      <c r="F67" s="137">
        <f>IF(ISNUMBER('将来負担比率（分子）の構造'!J$53), IF('将来負担比率（分子）の構造'!J$53 &lt; 0, 0, '将来負担比率（分子）の構造'!J$53), NA())</f>
        <v>18416</v>
      </c>
      <c r="G67" s="137" t="e">
        <f>NA()</f>
        <v>#N/A</v>
      </c>
      <c r="H67" s="137" t="e">
        <f>NA()</f>
        <v>#N/A</v>
      </c>
      <c r="I67" s="137">
        <f>IF(ISNUMBER('将来負担比率（分子）の構造'!K$53), IF('将来負担比率（分子）の構造'!K$53 &lt; 0, 0, '将来負担比率（分子）の構造'!K$53), NA())</f>
        <v>18066</v>
      </c>
      <c r="J67" s="137" t="e">
        <f>NA()</f>
        <v>#N/A</v>
      </c>
      <c r="K67" s="137" t="e">
        <f>NA()</f>
        <v>#N/A</v>
      </c>
      <c r="L67" s="137">
        <f>IF(ISNUMBER('将来負担比率（分子）の構造'!L$53), IF('将来負担比率（分子）の構造'!L$53 &lt; 0, 0, '将来負担比率（分子）の構造'!L$53), NA())</f>
        <v>16744</v>
      </c>
      <c r="M67" s="137" t="e">
        <f>NA()</f>
        <v>#N/A</v>
      </c>
      <c r="N67" s="137" t="e">
        <f>NA()</f>
        <v>#N/A</v>
      </c>
      <c r="O67" s="137">
        <f>IF(ISNUMBER('将来負担比率（分子）の構造'!M$53), IF('将来負担比率（分子）の構造'!M$53 &lt; 0, 0, '将来負担比率（分子）の構造'!M$53), NA())</f>
        <v>14929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6929330</v>
      </c>
      <c r="S5" s="615"/>
      <c r="T5" s="615"/>
      <c r="U5" s="615"/>
      <c r="V5" s="615"/>
      <c r="W5" s="615"/>
      <c r="X5" s="615"/>
      <c r="Y5" s="616"/>
      <c r="Z5" s="617">
        <v>27.1</v>
      </c>
      <c r="AA5" s="617"/>
      <c r="AB5" s="617"/>
      <c r="AC5" s="617"/>
      <c r="AD5" s="618">
        <v>6542226</v>
      </c>
      <c r="AE5" s="618"/>
      <c r="AF5" s="618"/>
      <c r="AG5" s="618"/>
      <c r="AH5" s="618"/>
      <c r="AI5" s="618"/>
      <c r="AJ5" s="618"/>
      <c r="AK5" s="618"/>
      <c r="AL5" s="619">
        <v>42.3</v>
      </c>
      <c r="AM5" s="620"/>
      <c r="AN5" s="620"/>
      <c r="AO5" s="621"/>
      <c r="AP5" s="611" t="s">
        <v>208</v>
      </c>
      <c r="AQ5" s="612"/>
      <c r="AR5" s="612"/>
      <c r="AS5" s="612"/>
      <c r="AT5" s="612"/>
      <c r="AU5" s="612"/>
      <c r="AV5" s="612"/>
      <c r="AW5" s="612"/>
      <c r="AX5" s="612"/>
      <c r="AY5" s="612"/>
      <c r="AZ5" s="612"/>
      <c r="BA5" s="612"/>
      <c r="BB5" s="612"/>
      <c r="BC5" s="612"/>
      <c r="BD5" s="612"/>
      <c r="BE5" s="612"/>
      <c r="BF5" s="613"/>
      <c r="BG5" s="625">
        <v>6540878</v>
      </c>
      <c r="BH5" s="626"/>
      <c r="BI5" s="626"/>
      <c r="BJ5" s="626"/>
      <c r="BK5" s="626"/>
      <c r="BL5" s="626"/>
      <c r="BM5" s="626"/>
      <c r="BN5" s="627"/>
      <c r="BO5" s="628">
        <v>94.4</v>
      </c>
      <c r="BP5" s="628"/>
      <c r="BQ5" s="628"/>
      <c r="BR5" s="628"/>
      <c r="BS5" s="629">
        <v>24613</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229583</v>
      </c>
      <c r="S6" s="626"/>
      <c r="T6" s="626"/>
      <c r="U6" s="626"/>
      <c r="V6" s="626"/>
      <c r="W6" s="626"/>
      <c r="X6" s="626"/>
      <c r="Y6" s="627"/>
      <c r="Z6" s="628">
        <v>0.9</v>
      </c>
      <c r="AA6" s="628"/>
      <c r="AB6" s="628"/>
      <c r="AC6" s="628"/>
      <c r="AD6" s="629">
        <v>229583</v>
      </c>
      <c r="AE6" s="629"/>
      <c r="AF6" s="629"/>
      <c r="AG6" s="629"/>
      <c r="AH6" s="629"/>
      <c r="AI6" s="629"/>
      <c r="AJ6" s="629"/>
      <c r="AK6" s="629"/>
      <c r="AL6" s="630">
        <v>1.5</v>
      </c>
      <c r="AM6" s="631"/>
      <c r="AN6" s="631"/>
      <c r="AO6" s="632"/>
      <c r="AP6" s="622" t="s">
        <v>213</v>
      </c>
      <c r="AQ6" s="623"/>
      <c r="AR6" s="623"/>
      <c r="AS6" s="623"/>
      <c r="AT6" s="623"/>
      <c r="AU6" s="623"/>
      <c r="AV6" s="623"/>
      <c r="AW6" s="623"/>
      <c r="AX6" s="623"/>
      <c r="AY6" s="623"/>
      <c r="AZ6" s="623"/>
      <c r="BA6" s="623"/>
      <c r="BB6" s="623"/>
      <c r="BC6" s="623"/>
      <c r="BD6" s="623"/>
      <c r="BE6" s="623"/>
      <c r="BF6" s="624"/>
      <c r="BG6" s="625">
        <v>6540878</v>
      </c>
      <c r="BH6" s="626"/>
      <c r="BI6" s="626"/>
      <c r="BJ6" s="626"/>
      <c r="BK6" s="626"/>
      <c r="BL6" s="626"/>
      <c r="BM6" s="626"/>
      <c r="BN6" s="627"/>
      <c r="BO6" s="628">
        <v>94.4</v>
      </c>
      <c r="BP6" s="628"/>
      <c r="BQ6" s="628"/>
      <c r="BR6" s="628"/>
      <c r="BS6" s="629">
        <v>24613</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241532</v>
      </c>
      <c r="CS6" s="626"/>
      <c r="CT6" s="626"/>
      <c r="CU6" s="626"/>
      <c r="CV6" s="626"/>
      <c r="CW6" s="626"/>
      <c r="CX6" s="626"/>
      <c r="CY6" s="627"/>
      <c r="CZ6" s="628">
        <v>1</v>
      </c>
      <c r="DA6" s="628"/>
      <c r="DB6" s="628"/>
      <c r="DC6" s="628"/>
      <c r="DD6" s="634" t="s">
        <v>215</v>
      </c>
      <c r="DE6" s="626"/>
      <c r="DF6" s="626"/>
      <c r="DG6" s="626"/>
      <c r="DH6" s="626"/>
      <c r="DI6" s="626"/>
      <c r="DJ6" s="626"/>
      <c r="DK6" s="626"/>
      <c r="DL6" s="626"/>
      <c r="DM6" s="626"/>
      <c r="DN6" s="626"/>
      <c r="DO6" s="626"/>
      <c r="DP6" s="627"/>
      <c r="DQ6" s="634">
        <v>241532</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16832</v>
      </c>
      <c r="S7" s="626"/>
      <c r="T7" s="626"/>
      <c r="U7" s="626"/>
      <c r="V7" s="626"/>
      <c r="W7" s="626"/>
      <c r="X7" s="626"/>
      <c r="Y7" s="627"/>
      <c r="Z7" s="628">
        <v>0.1</v>
      </c>
      <c r="AA7" s="628"/>
      <c r="AB7" s="628"/>
      <c r="AC7" s="628"/>
      <c r="AD7" s="629">
        <v>16832</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3148427</v>
      </c>
      <c r="BH7" s="626"/>
      <c r="BI7" s="626"/>
      <c r="BJ7" s="626"/>
      <c r="BK7" s="626"/>
      <c r="BL7" s="626"/>
      <c r="BM7" s="626"/>
      <c r="BN7" s="627"/>
      <c r="BO7" s="628">
        <v>45.4</v>
      </c>
      <c r="BP7" s="628"/>
      <c r="BQ7" s="628"/>
      <c r="BR7" s="628"/>
      <c r="BS7" s="629">
        <v>24613</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2340343</v>
      </c>
      <c r="CS7" s="626"/>
      <c r="CT7" s="626"/>
      <c r="CU7" s="626"/>
      <c r="CV7" s="626"/>
      <c r="CW7" s="626"/>
      <c r="CX7" s="626"/>
      <c r="CY7" s="627"/>
      <c r="CZ7" s="628">
        <v>9.3000000000000007</v>
      </c>
      <c r="DA7" s="628"/>
      <c r="DB7" s="628"/>
      <c r="DC7" s="628"/>
      <c r="DD7" s="634">
        <v>21343</v>
      </c>
      <c r="DE7" s="626"/>
      <c r="DF7" s="626"/>
      <c r="DG7" s="626"/>
      <c r="DH7" s="626"/>
      <c r="DI7" s="626"/>
      <c r="DJ7" s="626"/>
      <c r="DK7" s="626"/>
      <c r="DL7" s="626"/>
      <c r="DM7" s="626"/>
      <c r="DN7" s="626"/>
      <c r="DO7" s="626"/>
      <c r="DP7" s="627"/>
      <c r="DQ7" s="634">
        <v>1738933</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41469</v>
      </c>
      <c r="S8" s="626"/>
      <c r="T8" s="626"/>
      <c r="U8" s="626"/>
      <c r="V8" s="626"/>
      <c r="W8" s="626"/>
      <c r="X8" s="626"/>
      <c r="Y8" s="627"/>
      <c r="Z8" s="628">
        <v>0.2</v>
      </c>
      <c r="AA8" s="628"/>
      <c r="AB8" s="628"/>
      <c r="AC8" s="628"/>
      <c r="AD8" s="629">
        <v>41469</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104921</v>
      </c>
      <c r="BH8" s="626"/>
      <c r="BI8" s="626"/>
      <c r="BJ8" s="626"/>
      <c r="BK8" s="626"/>
      <c r="BL8" s="626"/>
      <c r="BM8" s="626"/>
      <c r="BN8" s="627"/>
      <c r="BO8" s="628">
        <v>1.5</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9251032</v>
      </c>
      <c r="CS8" s="626"/>
      <c r="CT8" s="626"/>
      <c r="CU8" s="626"/>
      <c r="CV8" s="626"/>
      <c r="CW8" s="626"/>
      <c r="CX8" s="626"/>
      <c r="CY8" s="627"/>
      <c r="CZ8" s="628">
        <v>36.9</v>
      </c>
      <c r="DA8" s="628"/>
      <c r="DB8" s="628"/>
      <c r="DC8" s="628"/>
      <c r="DD8" s="634">
        <v>11470</v>
      </c>
      <c r="DE8" s="626"/>
      <c r="DF8" s="626"/>
      <c r="DG8" s="626"/>
      <c r="DH8" s="626"/>
      <c r="DI8" s="626"/>
      <c r="DJ8" s="626"/>
      <c r="DK8" s="626"/>
      <c r="DL8" s="626"/>
      <c r="DM8" s="626"/>
      <c r="DN8" s="626"/>
      <c r="DO8" s="626"/>
      <c r="DP8" s="627"/>
      <c r="DQ8" s="634">
        <v>5059753</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20634</v>
      </c>
      <c r="S9" s="626"/>
      <c r="T9" s="626"/>
      <c r="U9" s="626"/>
      <c r="V9" s="626"/>
      <c r="W9" s="626"/>
      <c r="X9" s="626"/>
      <c r="Y9" s="627"/>
      <c r="Z9" s="628">
        <v>0.1</v>
      </c>
      <c r="AA9" s="628"/>
      <c r="AB9" s="628"/>
      <c r="AC9" s="628"/>
      <c r="AD9" s="629">
        <v>20634</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2775415</v>
      </c>
      <c r="BH9" s="626"/>
      <c r="BI9" s="626"/>
      <c r="BJ9" s="626"/>
      <c r="BK9" s="626"/>
      <c r="BL9" s="626"/>
      <c r="BM9" s="626"/>
      <c r="BN9" s="627"/>
      <c r="BO9" s="628">
        <v>40.1</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2822301</v>
      </c>
      <c r="CS9" s="626"/>
      <c r="CT9" s="626"/>
      <c r="CU9" s="626"/>
      <c r="CV9" s="626"/>
      <c r="CW9" s="626"/>
      <c r="CX9" s="626"/>
      <c r="CY9" s="627"/>
      <c r="CZ9" s="628">
        <v>11.3</v>
      </c>
      <c r="DA9" s="628"/>
      <c r="DB9" s="628"/>
      <c r="DC9" s="628"/>
      <c r="DD9" s="634">
        <v>128091</v>
      </c>
      <c r="DE9" s="626"/>
      <c r="DF9" s="626"/>
      <c r="DG9" s="626"/>
      <c r="DH9" s="626"/>
      <c r="DI9" s="626"/>
      <c r="DJ9" s="626"/>
      <c r="DK9" s="626"/>
      <c r="DL9" s="626"/>
      <c r="DM9" s="626"/>
      <c r="DN9" s="626"/>
      <c r="DO9" s="626"/>
      <c r="DP9" s="627"/>
      <c r="DQ9" s="634">
        <v>2506072</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970186</v>
      </c>
      <c r="S10" s="626"/>
      <c r="T10" s="626"/>
      <c r="U10" s="626"/>
      <c r="V10" s="626"/>
      <c r="W10" s="626"/>
      <c r="X10" s="626"/>
      <c r="Y10" s="627"/>
      <c r="Z10" s="628">
        <v>3.8</v>
      </c>
      <c r="AA10" s="628"/>
      <c r="AB10" s="628"/>
      <c r="AC10" s="628"/>
      <c r="AD10" s="629">
        <v>970186</v>
      </c>
      <c r="AE10" s="629"/>
      <c r="AF10" s="629"/>
      <c r="AG10" s="629"/>
      <c r="AH10" s="629"/>
      <c r="AI10" s="629"/>
      <c r="AJ10" s="629"/>
      <c r="AK10" s="629"/>
      <c r="AL10" s="630">
        <v>6.3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117116</v>
      </c>
      <c r="BH10" s="626"/>
      <c r="BI10" s="626"/>
      <c r="BJ10" s="626"/>
      <c r="BK10" s="626"/>
      <c r="BL10" s="626"/>
      <c r="BM10" s="626"/>
      <c r="BN10" s="627"/>
      <c r="BO10" s="628">
        <v>1.7</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269</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269</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28075</v>
      </c>
      <c r="S11" s="626"/>
      <c r="T11" s="626"/>
      <c r="U11" s="626"/>
      <c r="V11" s="626"/>
      <c r="W11" s="626"/>
      <c r="X11" s="626"/>
      <c r="Y11" s="627"/>
      <c r="Z11" s="628">
        <v>0.1</v>
      </c>
      <c r="AA11" s="628"/>
      <c r="AB11" s="628"/>
      <c r="AC11" s="628"/>
      <c r="AD11" s="629">
        <v>28075</v>
      </c>
      <c r="AE11" s="629"/>
      <c r="AF11" s="629"/>
      <c r="AG11" s="629"/>
      <c r="AH11" s="629"/>
      <c r="AI11" s="629"/>
      <c r="AJ11" s="629"/>
      <c r="AK11" s="629"/>
      <c r="AL11" s="630">
        <v>0.2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150975</v>
      </c>
      <c r="BH11" s="626"/>
      <c r="BI11" s="626"/>
      <c r="BJ11" s="626"/>
      <c r="BK11" s="626"/>
      <c r="BL11" s="626"/>
      <c r="BM11" s="626"/>
      <c r="BN11" s="627"/>
      <c r="BO11" s="628">
        <v>2.2000000000000002</v>
      </c>
      <c r="BP11" s="628"/>
      <c r="BQ11" s="628"/>
      <c r="BR11" s="628"/>
      <c r="BS11" s="634">
        <v>24613</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491951</v>
      </c>
      <c r="CS11" s="626"/>
      <c r="CT11" s="626"/>
      <c r="CU11" s="626"/>
      <c r="CV11" s="626"/>
      <c r="CW11" s="626"/>
      <c r="CX11" s="626"/>
      <c r="CY11" s="627"/>
      <c r="CZ11" s="628">
        <v>2</v>
      </c>
      <c r="DA11" s="628"/>
      <c r="DB11" s="628"/>
      <c r="DC11" s="628"/>
      <c r="DD11" s="634">
        <v>96498</v>
      </c>
      <c r="DE11" s="626"/>
      <c r="DF11" s="626"/>
      <c r="DG11" s="626"/>
      <c r="DH11" s="626"/>
      <c r="DI11" s="626"/>
      <c r="DJ11" s="626"/>
      <c r="DK11" s="626"/>
      <c r="DL11" s="626"/>
      <c r="DM11" s="626"/>
      <c r="DN11" s="626"/>
      <c r="DO11" s="626"/>
      <c r="DP11" s="627"/>
      <c r="DQ11" s="634">
        <v>318983</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2810282</v>
      </c>
      <c r="BH12" s="626"/>
      <c r="BI12" s="626"/>
      <c r="BJ12" s="626"/>
      <c r="BK12" s="626"/>
      <c r="BL12" s="626"/>
      <c r="BM12" s="626"/>
      <c r="BN12" s="627"/>
      <c r="BO12" s="628">
        <v>40.6</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519341</v>
      </c>
      <c r="CS12" s="626"/>
      <c r="CT12" s="626"/>
      <c r="CU12" s="626"/>
      <c r="CV12" s="626"/>
      <c r="CW12" s="626"/>
      <c r="CX12" s="626"/>
      <c r="CY12" s="627"/>
      <c r="CZ12" s="628">
        <v>2.1</v>
      </c>
      <c r="DA12" s="628"/>
      <c r="DB12" s="628"/>
      <c r="DC12" s="628"/>
      <c r="DD12" s="634">
        <v>4373</v>
      </c>
      <c r="DE12" s="626"/>
      <c r="DF12" s="626"/>
      <c r="DG12" s="626"/>
      <c r="DH12" s="626"/>
      <c r="DI12" s="626"/>
      <c r="DJ12" s="626"/>
      <c r="DK12" s="626"/>
      <c r="DL12" s="626"/>
      <c r="DM12" s="626"/>
      <c r="DN12" s="626"/>
      <c r="DO12" s="626"/>
      <c r="DP12" s="627"/>
      <c r="DQ12" s="634">
        <v>268184</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48531</v>
      </c>
      <c r="S13" s="626"/>
      <c r="T13" s="626"/>
      <c r="U13" s="626"/>
      <c r="V13" s="626"/>
      <c r="W13" s="626"/>
      <c r="X13" s="626"/>
      <c r="Y13" s="627"/>
      <c r="Z13" s="628">
        <v>0.2</v>
      </c>
      <c r="AA13" s="628"/>
      <c r="AB13" s="628"/>
      <c r="AC13" s="628"/>
      <c r="AD13" s="629">
        <v>48531</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2806700</v>
      </c>
      <c r="BH13" s="626"/>
      <c r="BI13" s="626"/>
      <c r="BJ13" s="626"/>
      <c r="BK13" s="626"/>
      <c r="BL13" s="626"/>
      <c r="BM13" s="626"/>
      <c r="BN13" s="627"/>
      <c r="BO13" s="628">
        <v>40.5</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2317669</v>
      </c>
      <c r="CS13" s="626"/>
      <c r="CT13" s="626"/>
      <c r="CU13" s="626"/>
      <c r="CV13" s="626"/>
      <c r="CW13" s="626"/>
      <c r="CX13" s="626"/>
      <c r="CY13" s="627"/>
      <c r="CZ13" s="628">
        <v>9.1999999999999993</v>
      </c>
      <c r="DA13" s="628"/>
      <c r="DB13" s="628"/>
      <c r="DC13" s="628"/>
      <c r="DD13" s="634">
        <v>650426</v>
      </c>
      <c r="DE13" s="626"/>
      <c r="DF13" s="626"/>
      <c r="DG13" s="626"/>
      <c r="DH13" s="626"/>
      <c r="DI13" s="626"/>
      <c r="DJ13" s="626"/>
      <c r="DK13" s="626"/>
      <c r="DL13" s="626"/>
      <c r="DM13" s="626"/>
      <c r="DN13" s="626"/>
      <c r="DO13" s="626"/>
      <c r="DP13" s="627"/>
      <c r="DQ13" s="634">
        <v>1606723</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181547</v>
      </c>
      <c r="BH14" s="626"/>
      <c r="BI14" s="626"/>
      <c r="BJ14" s="626"/>
      <c r="BK14" s="626"/>
      <c r="BL14" s="626"/>
      <c r="BM14" s="626"/>
      <c r="BN14" s="627"/>
      <c r="BO14" s="628">
        <v>2.6</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932555</v>
      </c>
      <c r="CS14" s="626"/>
      <c r="CT14" s="626"/>
      <c r="CU14" s="626"/>
      <c r="CV14" s="626"/>
      <c r="CW14" s="626"/>
      <c r="CX14" s="626"/>
      <c r="CY14" s="627"/>
      <c r="CZ14" s="628">
        <v>3.7</v>
      </c>
      <c r="DA14" s="628"/>
      <c r="DB14" s="628"/>
      <c r="DC14" s="628"/>
      <c r="DD14" s="634">
        <v>50517</v>
      </c>
      <c r="DE14" s="626"/>
      <c r="DF14" s="626"/>
      <c r="DG14" s="626"/>
      <c r="DH14" s="626"/>
      <c r="DI14" s="626"/>
      <c r="DJ14" s="626"/>
      <c r="DK14" s="626"/>
      <c r="DL14" s="626"/>
      <c r="DM14" s="626"/>
      <c r="DN14" s="626"/>
      <c r="DO14" s="626"/>
      <c r="DP14" s="627"/>
      <c r="DQ14" s="634">
        <v>824883</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31861</v>
      </c>
      <c r="S15" s="626"/>
      <c r="T15" s="626"/>
      <c r="U15" s="626"/>
      <c r="V15" s="626"/>
      <c r="W15" s="626"/>
      <c r="X15" s="626"/>
      <c r="Y15" s="627"/>
      <c r="Z15" s="628">
        <v>0.1</v>
      </c>
      <c r="AA15" s="628"/>
      <c r="AB15" s="628"/>
      <c r="AC15" s="628"/>
      <c r="AD15" s="629">
        <v>31861</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400622</v>
      </c>
      <c r="BH15" s="626"/>
      <c r="BI15" s="626"/>
      <c r="BJ15" s="626"/>
      <c r="BK15" s="626"/>
      <c r="BL15" s="626"/>
      <c r="BM15" s="626"/>
      <c r="BN15" s="627"/>
      <c r="BO15" s="628">
        <v>5.8</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2344355</v>
      </c>
      <c r="CS15" s="626"/>
      <c r="CT15" s="626"/>
      <c r="CU15" s="626"/>
      <c r="CV15" s="626"/>
      <c r="CW15" s="626"/>
      <c r="CX15" s="626"/>
      <c r="CY15" s="627"/>
      <c r="CZ15" s="628">
        <v>9.4</v>
      </c>
      <c r="DA15" s="628"/>
      <c r="DB15" s="628"/>
      <c r="DC15" s="628"/>
      <c r="DD15" s="634">
        <v>160801</v>
      </c>
      <c r="DE15" s="626"/>
      <c r="DF15" s="626"/>
      <c r="DG15" s="626"/>
      <c r="DH15" s="626"/>
      <c r="DI15" s="626"/>
      <c r="DJ15" s="626"/>
      <c r="DK15" s="626"/>
      <c r="DL15" s="626"/>
      <c r="DM15" s="626"/>
      <c r="DN15" s="626"/>
      <c r="DO15" s="626"/>
      <c r="DP15" s="627"/>
      <c r="DQ15" s="634">
        <v>1691183</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8153943</v>
      </c>
      <c r="S16" s="626"/>
      <c r="T16" s="626"/>
      <c r="U16" s="626"/>
      <c r="V16" s="626"/>
      <c r="W16" s="626"/>
      <c r="X16" s="626"/>
      <c r="Y16" s="627"/>
      <c r="Z16" s="628">
        <v>31.9</v>
      </c>
      <c r="AA16" s="628"/>
      <c r="AB16" s="628"/>
      <c r="AC16" s="628"/>
      <c r="AD16" s="629">
        <v>7280458</v>
      </c>
      <c r="AE16" s="629"/>
      <c r="AF16" s="629"/>
      <c r="AG16" s="629"/>
      <c r="AH16" s="629"/>
      <c r="AI16" s="629"/>
      <c r="AJ16" s="629"/>
      <c r="AK16" s="629"/>
      <c r="AL16" s="630">
        <v>47.1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18153</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3394</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7280458</v>
      </c>
      <c r="S17" s="626"/>
      <c r="T17" s="626"/>
      <c r="U17" s="626"/>
      <c r="V17" s="626"/>
      <c r="W17" s="626"/>
      <c r="X17" s="626"/>
      <c r="Y17" s="627"/>
      <c r="Z17" s="628">
        <v>28.5</v>
      </c>
      <c r="AA17" s="628"/>
      <c r="AB17" s="628"/>
      <c r="AC17" s="628"/>
      <c r="AD17" s="629">
        <v>7280458</v>
      </c>
      <c r="AE17" s="629"/>
      <c r="AF17" s="629"/>
      <c r="AG17" s="629"/>
      <c r="AH17" s="629"/>
      <c r="AI17" s="629"/>
      <c r="AJ17" s="629"/>
      <c r="AK17" s="629"/>
      <c r="AL17" s="630">
        <v>47.1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3779988</v>
      </c>
      <c r="CS17" s="626"/>
      <c r="CT17" s="626"/>
      <c r="CU17" s="626"/>
      <c r="CV17" s="626"/>
      <c r="CW17" s="626"/>
      <c r="CX17" s="626"/>
      <c r="CY17" s="627"/>
      <c r="CZ17" s="628">
        <v>15.1</v>
      </c>
      <c r="DA17" s="628"/>
      <c r="DB17" s="628"/>
      <c r="DC17" s="628"/>
      <c r="DD17" s="634" t="s">
        <v>111</v>
      </c>
      <c r="DE17" s="626"/>
      <c r="DF17" s="626"/>
      <c r="DG17" s="626"/>
      <c r="DH17" s="626"/>
      <c r="DI17" s="626"/>
      <c r="DJ17" s="626"/>
      <c r="DK17" s="626"/>
      <c r="DL17" s="626"/>
      <c r="DM17" s="626"/>
      <c r="DN17" s="626"/>
      <c r="DO17" s="626"/>
      <c r="DP17" s="627"/>
      <c r="DQ17" s="634">
        <v>3749655</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873485</v>
      </c>
      <c r="S18" s="626"/>
      <c r="T18" s="626"/>
      <c r="U18" s="626"/>
      <c r="V18" s="626"/>
      <c r="W18" s="626"/>
      <c r="X18" s="626"/>
      <c r="Y18" s="627"/>
      <c r="Z18" s="628">
        <v>3.4</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388452</v>
      </c>
      <c r="BH19" s="626"/>
      <c r="BI19" s="626"/>
      <c r="BJ19" s="626"/>
      <c r="BK19" s="626"/>
      <c r="BL19" s="626"/>
      <c r="BM19" s="626"/>
      <c r="BN19" s="627"/>
      <c r="BO19" s="628">
        <v>5.6</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16470444</v>
      </c>
      <c r="S20" s="626"/>
      <c r="T20" s="626"/>
      <c r="U20" s="626"/>
      <c r="V20" s="626"/>
      <c r="W20" s="626"/>
      <c r="X20" s="626"/>
      <c r="Y20" s="627"/>
      <c r="Z20" s="628">
        <v>64.5</v>
      </c>
      <c r="AA20" s="628"/>
      <c r="AB20" s="628"/>
      <c r="AC20" s="628"/>
      <c r="AD20" s="629">
        <v>15209855</v>
      </c>
      <c r="AE20" s="629"/>
      <c r="AF20" s="629"/>
      <c r="AG20" s="629"/>
      <c r="AH20" s="629"/>
      <c r="AI20" s="629"/>
      <c r="AJ20" s="629"/>
      <c r="AK20" s="629"/>
      <c r="AL20" s="630">
        <v>98.4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388452</v>
      </c>
      <c r="BH20" s="626"/>
      <c r="BI20" s="626"/>
      <c r="BJ20" s="626"/>
      <c r="BK20" s="626"/>
      <c r="BL20" s="626"/>
      <c r="BM20" s="626"/>
      <c r="BN20" s="627"/>
      <c r="BO20" s="628">
        <v>5.6</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25059489</v>
      </c>
      <c r="CS20" s="626"/>
      <c r="CT20" s="626"/>
      <c r="CU20" s="626"/>
      <c r="CV20" s="626"/>
      <c r="CW20" s="626"/>
      <c r="CX20" s="626"/>
      <c r="CY20" s="627"/>
      <c r="CZ20" s="628">
        <v>100</v>
      </c>
      <c r="DA20" s="628"/>
      <c r="DB20" s="628"/>
      <c r="DC20" s="628"/>
      <c r="DD20" s="634">
        <v>1123519</v>
      </c>
      <c r="DE20" s="626"/>
      <c r="DF20" s="626"/>
      <c r="DG20" s="626"/>
      <c r="DH20" s="626"/>
      <c r="DI20" s="626"/>
      <c r="DJ20" s="626"/>
      <c r="DK20" s="626"/>
      <c r="DL20" s="626"/>
      <c r="DM20" s="626"/>
      <c r="DN20" s="626"/>
      <c r="DO20" s="626"/>
      <c r="DP20" s="627"/>
      <c r="DQ20" s="634">
        <v>18009564</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5975</v>
      </c>
      <c r="S21" s="626"/>
      <c r="T21" s="626"/>
      <c r="U21" s="626"/>
      <c r="V21" s="626"/>
      <c r="W21" s="626"/>
      <c r="X21" s="626"/>
      <c r="Y21" s="627"/>
      <c r="Z21" s="628">
        <v>0</v>
      </c>
      <c r="AA21" s="628"/>
      <c r="AB21" s="628"/>
      <c r="AC21" s="628"/>
      <c r="AD21" s="629">
        <v>5975</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1348</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169641</v>
      </c>
      <c r="S22" s="626"/>
      <c r="T22" s="626"/>
      <c r="U22" s="626"/>
      <c r="V22" s="626"/>
      <c r="W22" s="626"/>
      <c r="X22" s="626"/>
      <c r="Y22" s="627"/>
      <c r="Z22" s="628">
        <v>0.7</v>
      </c>
      <c r="AA22" s="628"/>
      <c r="AB22" s="628"/>
      <c r="AC22" s="628"/>
      <c r="AD22" s="629">
        <v>1403</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463789</v>
      </c>
      <c r="S23" s="626"/>
      <c r="T23" s="626"/>
      <c r="U23" s="626"/>
      <c r="V23" s="626"/>
      <c r="W23" s="626"/>
      <c r="X23" s="626"/>
      <c r="Y23" s="627"/>
      <c r="Z23" s="628">
        <v>1.8</v>
      </c>
      <c r="AA23" s="628"/>
      <c r="AB23" s="628"/>
      <c r="AC23" s="628"/>
      <c r="AD23" s="629">
        <v>49858</v>
      </c>
      <c r="AE23" s="629"/>
      <c r="AF23" s="629"/>
      <c r="AG23" s="629"/>
      <c r="AH23" s="629"/>
      <c r="AI23" s="629"/>
      <c r="AJ23" s="629"/>
      <c r="AK23" s="629"/>
      <c r="AL23" s="630">
        <v>0.3</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387104</v>
      </c>
      <c r="BH23" s="626"/>
      <c r="BI23" s="626"/>
      <c r="BJ23" s="626"/>
      <c r="BK23" s="626"/>
      <c r="BL23" s="626"/>
      <c r="BM23" s="626"/>
      <c r="BN23" s="627"/>
      <c r="BO23" s="628">
        <v>5.6</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50" t="s">
        <v>268</v>
      </c>
      <c r="DM23" s="651"/>
      <c r="DN23" s="651"/>
      <c r="DO23" s="651"/>
      <c r="DP23" s="651"/>
      <c r="DQ23" s="651"/>
      <c r="DR23" s="651"/>
      <c r="DS23" s="651"/>
      <c r="DT23" s="651"/>
      <c r="DU23" s="651"/>
      <c r="DV23" s="652"/>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112458</v>
      </c>
      <c r="S24" s="626"/>
      <c r="T24" s="626"/>
      <c r="U24" s="626"/>
      <c r="V24" s="626"/>
      <c r="W24" s="626"/>
      <c r="X24" s="626"/>
      <c r="Y24" s="627"/>
      <c r="Z24" s="628">
        <v>0.4</v>
      </c>
      <c r="AA24" s="628"/>
      <c r="AB24" s="628"/>
      <c r="AC24" s="628"/>
      <c r="AD24" s="629">
        <v>5379</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13032222</v>
      </c>
      <c r="CS24" s="615"/>
      <c r="CT24" s="615"/>
      <c r="CU24" s="615"/>
      <c r="CV24" s="615"/>
      <c r="CW24" s="615"/>
      <c r="CX24" s="615"/>
      <c r="CY24" s="616"/>
      <c r="CZ24" s="654">
        <v>52</v>
      </c>
      <c r="DA24" s="655"/>
      <c r="DB24" s="655"/>
      <c r="DC24" s="656"/>
      <c r="DD24" s="653">
        <v>9229066</v>
      </c>
      <c r="DE24" s="615"/>
      <c r="DF24" s="615"/>
      <c r="DG24" s="615"/>
      <c r="DH24" s="615"/>
      <c r="DI24" s="615"/>
      <c r="DJ24" s="615"/>
      <c r="DK24" s="616"/>
      <c r="DL24" s="653">
        <v>9139869</v>
      </c>
      <c r="DM24" s="615"/>
      <c r="DN24" s="615"/>
      <c r="DO24" s="615"/>
      <c r="DP24" s="615"/>
      <c r="DQ24" s="615"/>
      <c r="DR24" s="615"/>
      <c r="DS24" s="615"/>
      <c r="DT24" s="615"/>
      <c r="DU24" s="615"/>
      <c r="DV24" s="616"/>
      <c r="DW24" s="619">
        <v>55.8</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3174431</v>
      </c>
      <c r="S25" s="626"/>
      <c r="T25" s="626"/>
      <c r="U25" s="626"/>
      <c r="V25" s="626"/>
      <c r="W25" s="626"/>
      <c r="X25" s="626"/>
      <c r="Y25" s="627"/>
      <c r="Z25" s="628">
        <v>12.4</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4346602</v>
      </c>
      <c r="CS25" s="645"/>
      <c r="CT25" s="645"/>
      <c r="CU25" s="645"/>
      <c r="CV25" s="645"/>
      <c r="CW25" s="645"/>
      <c r="CX25" s="645"/>
      <c r="CY25" s="646"/>
      <c r="CZ25" s="659">
        <v>17.3</v>
      </c>
      <c r="DA25" s="660"/>
      <c r="DB25" s="660"/>
      <c r="DC25" s="661"/>
      <c r="DD25" s="634">
        <v>3860123</v>
      </c>
      <c r="DE25" s="645"/>
      <c r="DF25" s="645"/>
      <c r="DG25" s="645"/>
      <c r="DH25" s="645"/>
      <c r="DI25" s="645"/>
      <c r="DJ25" s="645"/>
      <c r="DK25" s="646"/>
      <c r="DL25" s="634">
        <v>3770926</v>
      </c>
      <c r="DM25" s="645"/>
      <c r="DN25" s="645"/>
      <c r="DO25" s="645"/>
      <c r="DP25" s="645"/>
      <c r="DQ25" s="645"/>
      <c r="DR25" s="645"/>
      <c r="DS25" s="645"/>
      <c r="DT25" s="645"/>
      <c r="DU25" s="645"/>
      <c r="DV25" s="646"/>
      <c r="DW25" s="630">
        <v>23</v>
      </c>
      <c r="DX25" s="657"/>
      <c r="DY25" s="657"/>
      <c r="DZ25" s="657"/>
      <c r="EA25" s="657"/>
      <c r="EB25" s="657"/>
      <c r="EC25" s="658"/>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2936725</v>
      </c>
      <c r="CS26" s="626"/>
      <c r="CT26" s="626"/>
      <c r="CU26" s="626"/>
      <c r="CV26" s="626"/>
      <c r="CW26" s="626"/>
      <c r="CX26" s="626"/>
      <c r="CY26" s="627"/>
      <c r="CZ26" s="659">
        <v>11.7</v>
      </c>
      <c r="DA26" s="660"/>
      <c r="DB26" s="660"/>
      <c r="DC26" s="661"/>
      <c r="DD26" s="634">
        <v>2701360</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7"/>
      <c r="DY26" s="657"/>
      <c r="DZ26" s="657"/>
      <c r="EA26" s="657"/>
      <c r="EB26" s="657"/>
      <c r="EC26" s="658"/>
    </row>
    <row r="27" spans="2:133" ht="11.25" customHeight="1" x14ac:dyDescent="0.15">
      <c r="B27" s="622" t="s">
        <v>279</v>
      </c>
      <c r="C27" s="623"/>
      <c r="D27" s="623"/>
      <c r="E27" s="623"/>
      <c r="F27" s="623"/>
      <c r="G27" s="623"/>
      <c r="H27" s="623"/>
      <c r="I27" s="623"/>
      <c r="J27" s="623"/>
      <c r="K27" s="623"/>
      <c r="L27" s="623"/>
      <c r="M27" s="623"/>
      <c r="N27" s="623"/>
      <c r="O27" s="623"/>
      <c r="P27" s="623"/>
      <c r="Q27" s="624"/>
      <c r="R27" s="625">
        <v>1739464</v>
      </c>
      <c r="S27" s="626"/>
      <c r="T27" s="626"/>
      <c r="U27" s="626"/>
      <c r="V27" s="626"/>
      <c r="W27" s="626"/>
      <c r="X27" s="626"/>
      <c r="Y27" s="627"/>
      <c r="Z27" s="628">
        <v>6.8</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6929330</v>
      </c>
      <c r="BH27" s="626"/>
      <c r="BI27" s="626"/>
      <c r="BJ27" s="626"/>
      <c r="BK27" s="626"/>
      <c r="BL27" s="626"/>
      <c r="BM27" s="626"/>
      <c r="BN27" s="627"/>
      <c r="BO27" s="628">
        <v>100</v>
      </c>
      <c r="BP27" s="628"/>
      <c r="BQ27" s="628"/>
      <c r="BR27" s="628"/>
      <c r="BS27" s="634">
        <v>24613</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4905632</v>
      </c>
      <c r="CS27" s="645"/>
      <c r="CT27" s="645"/>
      <c r="CU27" s="645"/>
      <c r="CV27" s="645"/>
      <c r="CW27" s="645"/>
      <c r="CX27" s="645"/>
      <c r="CY27" s="646"/>
      <c r="CZ27" s="659">
        <v>19.600000000000001</v>
      </c>
      <c r="DA27" s="660"/>
      <c r="DB27" s="660"/>
      <c r="DC27" s="661"/>
      <c r="DD27" s="634">
        <v>1619288</v>
      </c>
      <c r="DE27" s="645"/>
      <c r="DF27" s="645"/>
      <c r="DG27" s="645"/>
      <c r="DH27" s="645"/>
      <c r="DI27" s="645"/>
      <c r="DJ27" s="645"/>
      <c r="DK27" s="646"/>
      <c r="DL27" s="634">
        <v>1619288</v>
      </c>
      <c r="DM27" s="645"/>
      <c r="DN27" s="645"/>
      <c r="DO27" s="645"/>
      <c r="DP27" s="645"/>
      <c r="DQ27" s="645"/>
      <c r="DR27" s="645"/>
      <c r="DS27" s="645"/>
      <c r="DT27" s="645"/>
      <c r="DU27" s="645"/>
      <c r="DV27" s="646"/>
      <c r="DW27" s="630">
        <v>9.9</v>
      </c>
      <c r="DX27" s="657"/>
      <c r="DY27" s="657"/>
      <c r="DZ27" s="657"/>
      <c r="EA27" s="657"/>
      <c r="EB27" s="657"/>
      <c r="EC27" s="658"/>
    </row>
    <row r="28" spans="2:133" ht="11.25" customHeight="1" x14ac:dyDescent="0.15">
      <c r="B28" s="622" t="s">
        <v>282</v>
      </c>
      <c r="C28" s="623"/>
      <c r="D28" s="623"/>
      <c r="E28" s="623"/>
      <c r="F28" s="623"/>
      <c r="G28" s="623"/>
      <c r="H28" s="623"/>
      <c r="I28" s="623"/>
      <c r="J28" s="623"/>
      <c r="K28" s="623"/>
      <c r="L28" s="623"/>
      <c r="M28" s="623"/>
      <c r="N28" s="623"/>
      <c r="O28" s="623"/>
      <c r="P28" s="623"/>
      <c r="Q28" s="624"/>
      <c r="R28" s="625">
        <v>203193</v>
      </c>
      <c r="S28" s="626"/>
      <c r="T28" s="626"/>
      <c r="U28" s="626"/>
      <c r="V28" s="626"/>
      <c r="W28" s="626"/>
      <c r="X28" s="626"/>
      <c r="Y28" s="627"/>
      <c r="Z28" s="628">
        <v>0.8</v>
      </c>
      <c r="AA28" s="628"/>
      <c r="AB28" s="628"/>
      <c r="AC28" s="628"/>
      <c r="AD28" s="629">
        <v>15943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3779988</v>
      </c>
      <c r="CS28" s="626"/>
      <c r="CT28" s="626"/>
      <c r="CU28" s="626"/>
      <c r="CV28" s="626"/>
      <c r="CW28" s="626"/>
      <c r="CX28" s="626"/>
      <c r="CY28" s="627"/>
      <c r="CZ28" s="659">
        <v>15.1</v>
      </c>
      <c r="DA28" s="660"/>
      <c r="DB28" s="660"/>
      <c r="DC28" s="661"/>
      <c r="DD28" s="634">
        <v>3749655</v>
      </c>
      <c r="DE28" s="626"/>
      <c r="DF28" s="626"/>
      <c r="DG28" s="626"/>
      <c r="DH28" s="626"/>
      <c r="DI28" s="626"/>
      <c r="DJ28" s="626"/>
      <c r="DK28" s="627"/>
      <c r="DL28" s="634">
        <v>3749655</v>
      </c>
      <c r="DM28" s="626"/>
      <c r="DN28" s="626"/>
      <c r="DO28" s="626"/>
      <c r="DP28" s="626"/>
      <c r="DQ28" s="626"/>
      <c r="DR28" s="626"/>
      <c r="DS28" s="626"/>
      <c r="DT28" s="626"/>
      <c r="DU28" s="626"/>
      <c r="DV28" s="627"/>
      <c r="DW28" s="630">
        <v>22.9</v>
      </c>
      <c r="DX28" s="657"/>
      <c r="DY28" s="657"/>
      <c r="DZ28" s="657"/>
      <c r="EA28" s="657"/>
      <c r="EB28" s="657"/>
      <c r="EC28" s="658"/>
    </row>
    <row r="29" spans="2:133" ht="11.25" customHeight="1" x14ac:dyDescent="0.15">
      <c r="B29" s="622" t="s">
        <v>284</v>
      </c>
      <c r="C29" s="623"/>
      <c r="D29" s="623"/>
      <c r="E29" s="623"/>
      <c r="F29" s="623"/>
      <c r="G29" s="623"/>
      <c r="H29" s="623"/>
      <c r="I29" s="623"/>
      <c r="J29" s="623"/>
      <c r="K29" s="623"/>
      <c r="L29" s="623"/>
      <c r="M29" s="623"/>
      <c r="N29" s="623"/>
      <c r="O29" s="623"/>
      <c r="P29" s="623"/>
      <c r="Q29" s="624"/>
      <c r="R29" s="625">
        <v>118276</v>
      </c>
      <c r="S29" s="626"/>
      <c r="T29" s="626"/>
      <c r="U29" s="626"/>
      <c r="V29" s="626"/>
      <c r="W29" s="626"/>
      <c r="X29" s="626"/>
      <c r="Y29" s="627"/>
      <c r="Z29" s="628">
        <v>0.5</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3779176</v>
      </c>
      <c r="CS29" s="645"/>
      <c r="CT29" s="645"/>
      <c r="CU29" s="645"/>
      <c r="CV29" s="645"/>
      <c r="CW29" s="645"/>
      <c r="CX29" s="645"/>
      <c r="CY29" s="646"/>
      <c r="CZ29" s="659">
        <v>15.1</v>
      </c>
      <c r="DA29" s="660"/>
      <c r="DB29" s="660"/>
      <c r="DC29" s="661"/>
      <c r="DD29" s="634">
        <v>3748843</v>
      </c>
      <c r="DE29" s="645"/>
      <c r="DF29" s="645"/>
      <c r="DG29" s="645"/>
      <c r="DH29" s="645"/>
      <c r="DI29" s="645"/>
      <c r="DJ29" s="645"/>
      <c r="DK29" s="646"/>
      <c r="DL29" s="634">
        <v>3748843</v>
      </c>
      <c r="DM29" s="645"/>
      <c r="DN29" s="645"/>
      <c r="DO29" s="645"/>
      <c r="DP29" s="645"/>
      <c r="DQ29" s="645"/>
      <c r="DR29" s="645"/>
      <c r="DS29" s="645"/>
      <c r="DT29" s="645"/>
      <c r="DU29" s="645"/>
      <c r="DV29" s="646"/>
      <c r="DW29" s="630">
        <v>22.9</v>
      </c>
      <c r="DX29" s="657"/>
      <c r="DY29" s="657"/>
      <c r="DZ29" s="657"/>
      <c r="EA29" s="657"/>
      <c r="EB29" s="657"/>
      <c r="EC29" s="658"/>
    </row>
    <row r="30" spans="2:133" ht="11.25" customHeight="1" x14ac:dyDescent="0.15">
      <c r="B30" s="622" t="s">
        <v>288</v>
      </c>
      <c r="C30" s="623"/>
      <c r="D30" s="623"/>
      <c r="E30" s="623"/>
      <c r="F30" s="623"/>
      <c r="G30" s="623"/>
      <c r="H30" s="623"/>
      <c r="I30" s="623"/>
      <c r="J30" s="623"/>
      <c r="K30" s="623"/>
      <c r="L30" s="623"/>
      <c r="M30" s="623"/>
      <c r="N30" s="623"/>
      <c r="O30" s="623"/>
      <c r="P30" s="623"/>
      <c r="Q30" s="624"/>
      <c r="R30" s="625">
        <v>412689</v>
      </c>
      <c r="S30" s="626"/>
      <c r="T30" s="626"/>
      <c r="U30" s="626"/>
      <c r="V30" s="626"/>
      <c r="W30" s="626"/>
      <c r="X30" s="626"/>
      <c r="Y30" s="627"/>
      <c r="Z30" s="628">
        <v>1.6</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98.9</v>
      </c>
      <c r="BH30" s="684"/>
      <c r="BI30" s="684"/>
      <c r="BJ30" s="684"/>
      <c r="BK30" s="684"/>
      <c r="BL30" s="684"/>
      <c r="BM30" s="620">
        <v>95.1</v>
      </c>
      <c r="BN30" s="684"/>
      <c r="BO30" s="684"/>
      <c r="BP30" s="684"/>
      <c r="BQ30" s="685"/>
      <c r="BR30" s="683">
        <v>98.8</v>
      </c>
      <c r="BS30" s="684"/>
      <c r="BT30" s="684"/>
      <c r="BU30" s="684"/>
      <c r="BV30" s="684"/>
      <c r="BW30" s="684"/>
      <c r="BX30" s="620">
        <v>94.6</v>
      </c>
      <c r="BY30" s="684"/>
      <c r="BZ30" s="684"/>
      <c r="CA30" s="684"/>
      <c r="CB30" s="685"/>
      <c r="CD30" s="688"/>
      <c r="CE30" s="689"/>
      <c r="CF30" s="639" t="s">
        <v>291</v>
      </c>
      <c r="CG30" s="640"/>
      <c r="CH30" s="640"/>
      <c r="CI30" s="640"/>
      <c r="CJ30" s="640"/>
      <c r="CK30" s="640"/>
      <c r="CL30" s="640"/>
      <c r="CM30" s="640"/>
      <c r="CN30" s="640"/>
      <c r="CO30" s="640"/>
      <c r="CP30" s="640"/>
      <c r="CQ30" s="641"/>
      <c r="CR30" s="625">
        <v>3423568</v>
      </c>
      <c r="CS30" s="626"/>
      <c r="CT30" s="626"/>
      <c r="CU30" s="626"/>
      <c r="CV30" s="626"/>
      <c r="CW30" s="626"/>
      <c r="CX30" s="626"/>
      <c r="CY30" s="627"/>
      <c r="CZ30" s="659">
        <v>13.7</v>
      </c>
      <c r="DA30" s="660"/>
      <c r="DB30" s="660"/>
      <c r="DC30" s="661"/>
      <c r="DD30" s="634">
        <v>3394490</v>
      </c>
      <c r="DE30" s="626"/>
      <c r="DF30" s="626"/>
      <c r="DG30" s="626"/>
      <c r="DH30" s="626"/>
      <c r="DI30" s="626"/>
      <c r="DJ30" s="626"/>
      <c r="DK30" s="627"/>
      <c r="DL30" s="634">
        <v>3394490</v>
      </c>
      <c r="DM30" s="626"/>
      <c r="DN30" s="626"/>
      <c r="DO30" s="626"/>
      <c r="DP30" s="626"/>
      <c r="DQ30" s="626"/>
      <c r="DR30" s="626"/>
      <c r="DS30" s="626"/>
      <c r="DT30" s="626"/>
      <c r="DU30" s="626"/>
      <c r="DV30" s="627"/>
      <c r="DW30" s="630">
        <v>20.7</v>
      </c>
      <c r="DX30" s="657"/>
      <c r="DY30" s="657"/>
      <c r="DZ30" s="657"/>
      <c r="EA30" s="657"/>
      <c r="EB30" s="657"/>
      <c r="EC30" s="658"/>
    </row>
    <row r="31" spans="2:133" ht="11.25" customHeight="1" x14ac:dyDescent="0.15">
      <c r="B31" s="622" t="s">
        <v>292</v>
      </c>
      <c r="C31" s="623"/>
      <c r="D31" s="623"/>
      <c r="E31" s="623"/>
      <c r="F31" s="623"/>
      <c r="G31" s="623"/>
      <c r="H31" s="623"/>
      <c r="I31" s="623"/>
      <c r="J31" s="623"/>
      <c r="K31" s="623"/>
      <c r="L31" s="623"/>
      <c r="M31" s="623"/>
      <c r="N31" s="623"/>
      <c r="O31" s="623"/>
      <c r="P31" s="623"/>
      <c r="Q31" s="624"/>
      <c r="R31" s="625">
        <v>316178</v>
      </c>
      <c r="S31" s="626"/>
      <c r="T31" s="626"/>
      <c r="U31" s="626"/>
      <c r="V31" s="626"/>
      <c r="W31" s="626"/>
      <c r="X31" s="626"/>
      <c r="Y31" s="627"/>
      <c r="Z31" s="628">
        <v>1.2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99.3</v>
      </c>
      <c r="BH31" s="645"/>
      <c r="BI31" s="645"/>
      <c r="BJ31" s="645"/>
      <c r="BK31" s="645"/>
      <c r="BL31" s="645"/>
      <c r="BM31" s="631">
        <v>97.7</v>
      </c>
      <c r="BN31" s="681"/>
      <c r="BO31" s="681"/>
      <c r="BP31" s="681"/>
      <c r="BQ31" s="682"/>
      <c r="BR31" s="680">
        <v>99.1</v>
      </c>
      <c r="BS31" s="645"/>
      <c r="BT31" s="645"/>
      <c r="BU31" s="645"/>
      <c r="BV31" s="645"/>
      <c r="BW31" s="645"/>
      <c r="BX31" s="631">
        <v>97.2</v>
      </c>
      <c r="BY31" s="681"/>
      <c r="BZ31" s="681"/>
      <c r="CA31" s="681"/>
      <c r="CB31" s="682"/>
      <c r="CD31" s="688"/>
      <c r="CE31" s="689"/>
      <c r="CF31" s="639" t="s">
        <v>295</v>
      </c>
      <c r="CG31" s="640"/>
      <c r="CH31" s="640"/>
      <c r="CI31" s="640"/>
      <c r="CJ31" s="640"/>
      <c r="CK31" s="640"/>
      <c r="CL31" s="640"/>
      <c r="CM31" s="640"/>
      <c r="CN31" s="640"/>
      <c r="CO31" s="640"/>
      <c r="CP31" s="640"/>
      <c r="CQ31" s="641"/>
      <c r="CR31" s="625">
        <v>355608</v>
      </c>
      <c r="CS31" s="645"/>
      <c r="CT31" s="645"/>
      <c r="CU31" s="645"/>
      <c r="CV31" s="645"/>
      <c r="CW31" s="645"/>
      <c r="CX31" s="645"/>
      <c r="CY31" s="646"/>
      <c r="CZ31" s="659">
        <v>1.4</v>
      </c>
      <c r="DA31" s="660"/>
      <c r="DB31" s="660"/>
      <c r="DC31" s="661"/>
      <c r="DD31" s="634">
        <v>354353</v>
      </c>
      <c r="DE31" s="645"/>
      <c r="DF31" s="645"/>
      <c r="DG31" s="645"/>
      <c r="DH31" s="645"/>
      <c r="DI31" s="645"/>
      <c r="DJ31" s="645"/>
      <c r="DK31" s="646"/>
      <c r="DL31" s="634">
        <v>354353</v>
      </c>
      <c r="DM31" s="645"/>
      <c r="DN31" s="645"/>
      <c r="DO31" s="645"/>
      <c r="DP31" s="645"/>
      <c r="DQ31" s="645"/>
      <c r="DR31" s="645"/>
      <c r="DS31" s="645"/>
      <c r="DT31" s="645"/>
      <c r="DU31" s="645"/>
      <c r="DV31" s="646"/>
      <c r="DW31" s="630">
        <v>2.2000000000000002</v>
      </c>
      <c r="DX31" s="657"/>
      <c r="DY31" s="657"/>
      <c r="DZ31" s="657"/>
      <c r="EA31" s="657"/>
      <c r="EB31" s="657"/>
      <c r="EC31" s="658"/>
    </row>
    <row r="32" spans="2:133" ht="11.25" customHeight="1" x14ac:dyDescent="0.15">
      <c r="B32" s="622" t="s">
        <v>296</v>
      </c>
      <c r="C32" s="623"/>
      <c r="D32" s="623"/>
      <c r="E32" s="623"/>
      <c r="F32" s="623"/>
      <c r="G32" s="623"/>
      <c r="H32" s="623"/>
      <c r="I32" s="623"/>
      <c r="J32" s="623"/>
      <c r="K32" s="623"/>
      <c r="L32" s="623"/>
      <c r="M32" s="623"/>
      <c r="N32" s="623"/>
      <c r="O32" s="623"/>
      <c r="P32" s="623"/>
      <c r="Q32" s="624"/>
      <c r="R32" s="625">
        <v>666668</v>
      </c>
      <c r="S32" s="626"/>
      <c r="T32" s="626"/>
      <c r="U32" s="626"/>
      <c r="V32" s="626"/>
      <c r="W32" s="626"/>
      <c r="X32" s="626"/>
      <c r="Y32" s="627"/>
      <c r="Z32" s="628">
        <v>2.6</v>
      </c>
      <c r="AA32" s="628"/>
      <c r="AB32" s="628"/>
      <c r="AC32" s="628"/>
      <c r="AD32" s="629">
        <v>163696</v>
      </c>
      <c r="AE32" s="629"/>
      <c r="AF32" s="629"/>
      <c r="AG32" s="629"/>
      <c r="AH32" s="629"/>
      <c r="AI32" s="629"/>
      <c r="AJ32" s="629"/>
      <c r="AK32" s="629"/>
      <c r="AL32" s="630">
        <v>1.1000000000000001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98.4</v>
      </c>
      <c r="BH32" s="693"/>
      <c r="BI32" s="693"/>
      <c r="BJ32" s="693"/>
      <c r="BK32" s="693"/>
      <c r="BL32" s="693"/>
      <c r="BM32" s="694">
        <v>92.2</v>
      </c>
      <c r="BN32" s="693"/>
      <c r="BO32" s="693"/>
      <c r="BP32" s="693"/>
      <c r="BQ32" s="695"/>
      <c r="BR32" s="692">
        <v>98.4</v>
      </c>
      <c r="BS32" s="693"/>
      <c r="BT32" s="693"/>
      <c r="BU32" s="693"/>
      <c r="BV32" s="693"/>
      <c r="BW32" s="693"/>
      <c r="BX32" s="694">
        <v>91.6</v>
      </c>
      <c r="BY32" s="693"/>
      <c r="BZ32" s="693"/>
      <c r="CA32" s="693"/>
      <c r="CB32" s="695"/>
      <c r="CD32" s="690"/>
      <c r="CE32" s="691"/>
      <c r="CF32" s="639" t="s">
        <v>298</v>
      </c>
      <c r="CG32" s="640"/>
      <c r="CH32" s="640"/>
      <c r="CI32" s="640"/>
      <c r="CJ32" s="640"/>
      <c r="CK32" s="640"/>
      <c r="CL32" s="640"/>
      <c r="CM32" s="640"/>
      <c r="CN32" s="640"/>
      <c r="CO32" s="640"/>
      <c r="CP32" s="640"/>
      <c r="CQ32" s="641"/>
      <c r="CR32" s="625">
        <v>812</v>
      </c>
      <c r="CS32" s="626"/>
      <c r="CT32" s="626"/>
      <c r="CU32" s="626"/>
      <c r="CV32" s="626"/>
      <c r="CW32" s="626"/>
      <c r="CX32" s="626"/>
      <c r="CY32" s="627"/>
      <c r="CZ32" s="659">
        <v>0</v>
      </c>
      <c r="DA32" s="660"/>
      <c r="DB32" s="660"/>
      <c r="DC32" s="661"/>
      <c r="DD32" s="634">
        <v>812</v>
      </c>
      <c r="DE32" s="626"/>
      <c r="DF32" s="626"/>
      <c r="DG32" s="626"/>
      <c r="DH32" s="626"/>
      <c r="DI32" s="626"/>
      <c r="DJ32" s="626"/>
      <c r="DK32" s="627"/>
      <c r="DL32" s="634">
        <v>812</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299</v>
      </c>
      <c r="C33" s="623"/>
      <c r="D33" s="623"/>
      <c r="E33" s="623"/>
      <c r="F33" s="623"/>
      <c r="G33" s="623"/>
      <c r="H33" s="623"/>
      <c r="I33" s="623"/>
      <c r="J33" s="623"/>
      <c r="K33" s="623"/>
      <c r="L33" s="623"/>
      <c r="M33" s="623"/>
      <c r="N33" s="623"/>
      <c r="O33" s="623"/>
      <c r="P33" s="623"/>
      <c r="Q33" s="624"/>
      <c r="R33" s="625">
        <v>1695183</v>
      </c>
      <c r="S33" s="626"/>
      <c r="T33" s="626"/>
      <c r="U33" s="626"/>
      <c r="V33" s="626"/>
      <c r="W33" s="626"/>
      <c r="X33" s="626"/>
      <c r="Y33" s="627"/>
      <c r="Z33" s="628">
        <v>6.6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10885595</v>
      </c>
      <c r="CS33" s="645"/>
      <c r="CT33" s="645"/>
      <c r="CU33" s="645"/>
      <c r="CV33" s="645"/>
      <c r="CW33" s="645"/>
      <c r="CX33" s="645"/>
      <c r="CY33" s="646"/>
      <c r="CZ33" s="659">
        <v>43.4</v>
      </c>
      <c r="DA33" s="660"/>
      <c r="DB33" s="660"/>
      <c r="DC33" s="661"/>
      <c r="DD33" s="634">
        <v>8604774</v>
      </c>
      <c r="DE33" s="645"/>
      <c r="DF33" s="645"/>
      <c r="DG33" s="645"/>
      <c r="DH33" s="645"/>
      <c r="DI33" s="645"/>
      <c r="DJ33" s="645"/>
      <c r="DK33" s="646"/>
      <c r="DL33" s="634">
        <v>7285420</v>
      </c>
      <c r="DM33" s="645"/>
      <c r="DN33" s="645"/>
      <c r="DO33" s="645"/>
      <c r="DP33" s="645"/>
      <c r="DQ33" s="645"/>
      <c r="DR33" s="645"/>
      <c r="DS33" s="645"/>
      <c r="DT33" s="645"/>
      <c r="DU33" s="645"/>
      <c r="DV33" s="646"/>
      <c r="DW33" s="630">
        <v>44.5</v>
      </c>
      <c r="DX33" s="657"/>
      <c r="DY33" s="657"/>
      <c r="DZ33" s="657"/>
      <c r="EA33" s="657"/>
      <c r="EB33" s="657"/>
      <c r="EC33" s="658"/>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3932207</v>
      </c>
      <c r="CS34" s="626"/>
      <c r="CT34" s="626"/>
      <c r="CU34" s="626"/>
      <c r="CV34" s="626"/>
      <c r="CW34" s="626"/>
      <c r="CX34" s="626"/>
      <c r="CY34" s="627"/>
      <c r="CZ34" s="659">
        <v>15.7</v>
      </c>
      <c r="DA34" s="660"/>
      <c r="DB34" s="660"/>
      <c r="DC34" s="661"/>
      <c r="DD34" s="634">
        <v>2833086</v>
      </c>
      <c r="DE34" s="626"/>
      <c r="DF34" s="626"/>
      <c r="DG34" s="626"/>
      <c r="DH34" s="626"/>
      <c r="DI34" s="626"/>
      <c r="DJ34" s="626"/>
      <c r="DK34" s="627"/>
      <c r="DL34" s="634">
        <v>2412291</v>
      </c>
      <c r="DM34" s="626"/>
      <c r="DN34" s="626"/>
      <c r="DO34" s="626"/>
      <c r="DP34" s="626"/>
      <c r="DQ34" s="626"/>
      <c r="DR34" s="626"/>
      <c r="DS34" s="626"/>
      <c r="DT34" s="626"/>
      <c r="DU34" s="626"/>
      <c r="DV34" s="627"/>
      <c r="DW34" s="630">
        <v>14.7</v>
      </c>
      <c r="DX34" s="657"/>
      <c r="DY34" s="657"/>
      <c r="DZ34" s="657"/>
      <c r="EA34" s="657"/>
      <c r="EB34" s="657"/>
      <c r="EC34" s="658"/>
    </row>
    <row r="35" spans="2:133" ht="11.25" customHeight="1" x14ac:dyDescent="0.15">
      <c r="B35" s="622" t="s">
        <v>305</v>
      </c>
      <c r="C35" s="623"/>
      <c r="D35" s="623"/>
      <c r="E35" s="623"/>
      <c r="F35" s="623"/>
      <c r="G35" s="623"/>
      <c r="H35" s="623"/>
      <c r="I35" s="623"/>
      <c r="J35" s="623"/>
      <c r="K35" s="623"/>
      <c r="L35" s="623"/>
      <c r="M35" s="623"/>
      <c r="N35" s="623"/>
      <c r="O35" s="623"/>
      <c r="P35" s="623"/>
      <c r="Q35" s="624"/>
      <c r="R35" s="625">
        <v>926683</v>
      </c>
      <c r="S35" s="626"/>
      <c r="T35" s="626"/>
      <c r="U35" s="626"/>
      <c r="V35" s="626"/>
      <c r="W35" s="626"/>
      <c r="X35" s="626"/>
      <c r="Y35" s="627"/>
      <c r="Z35" s="628">
        <v>3.6</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4371180</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233343</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169189</v>
      </c>
      <c r="CS35" s="645"/>
      <c r="CT35" s="645"/>
      <c r="CU35" s="645"/>
      <c r="CV35" s="645"/>
      <c r="CW35" s="645"/>
      <c r="CX35" s="645"/>
      <c r="CY35" s="646"/>
      <c r="CZ35" s="659">
        <v>0.7</v>
      </c>
      <c r="DA35" s="660"/>
      <c r="DB35" s="660"/>
      <c r="DC35" s="661"/>
      <c r="DD35" s="634">
        <v>150043</v>
      </c>
      <c r="DE35" s="645"/>
      <c r="DF35" s="645"/>
      <c r="DG35" s="645"/>
      <c r="DH35" s="645"/>
      <c r="DI35" s="645"/>
      <c r="DJ35" s="645"/>
      <c r="DK35" s="646"/>
      <c r="DL35" s="634">
        <v>150043</v>
      </c>
      <c r="DM35" s="645"/>
      <c r="DN35" s="645"/>
      <c r="DO35" s="645"/>
      <c r="DP35" s="645"/>
      <c r="DQ35" s="645"/>
      <c r="DR35" s="645"/>
      <c r="DS35" s="645"/>
      <c r="DT35" s="645"/>
      <c r="DU35" s="645"/>
      <c r="DV35" s="646"/>
      <c r="DW35" s="630">
        <v>0.9</v>
      </c>
      <c r="DX35" s="657"/>
      <c r="DY35" s="657"/>
      <c r="DZ35" s="657"/>
      <c r="EA35" s="657"/>
      <c r="EB35" s="657"/>
      <c r="EC35" s="658"/>
    </row>
    <row r="36" spans="2:133" ht="11.25" customHeight="1" x14ac:dyDescent="0.15">
      <c r="B36" s="668" t="s">
        <v>309</v>
      </c>
      <c r="C36" s="669"/>
      <c r="D36" s="669"/>
      <c r="E36" s="669"/>
      <c r="F36" s="669"/>
      <c r="G36" s="669"/>
      <c r="H36" s="669"/>
      <c r="I36" s="669"/>
      <c r="J36" s="669"/>
      <c r="K36" s="669"/>
      <c r="L36" s="669"/>
      <c r="M36" s="669"/>
      <c r="N36" s="669"/>
      <c r="O36" s="669"/>
      <c r="P36" s="669"/>
      <c r="Q36" s="670"/>
      <c r="R36" s="697">
        <v>25548389</v>
      </c>
      <c r="S36" s="698"/>
      <c r="T36" s="698"/>
      <c r="U36" s="698"/>
      <c r="V36" s="698"/>
      <c r="W36" s="698"/>
      <c r="X36" s="698"/>
      <c r="Y36" s="699"/>
      <c r="Z36" s="700">
        <v>100</v>
      </c>
      <c r="AA36" s="700"/>
      <c r="AB36" s="700"/>
      <c r="AC36" s="700"/>
      <c r="AD36" s="701">
        <v>15452109</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1040278</v>
      </c>
      <c r="BA36" s="626"/>
      <c r="BB36" s="626"/>
      <c r="BC36" s="626"/>
      <c r="BD36" s="645"/>
      <c r="BE36" s="645"/>
      <c r="BF36" s="682"/>
      <c r="BG36" s="639" t="s">
        <v>311</v>
      </c>
      <c r="BH36" s="640"/>
      <c r="BI36" s="640"/>
      <c r="BJ36" s="640"/>
      <c r="BK36" s="640"/>
      <c r="BL36" s="640"/>
      <c r="BM36" s="640"/>
      <c r="BN36" s="640"/>
      <c r="BO36" s="640"/>
      <c r="BP36" s="640"/>
      <c r="BQ36" s="640"/>
      <c r="BR36" s="640"/>
      <c r="BS36" s="640"/>
      <c r="BT36" s="640"/>
      <c r="BU36" s="641"/>
      <c r="BV36" s="625">
        <v>120039</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2918380</v>
      </c>
      <c r="CS36" s="626"/>
      <c r="CT36" s="626"/>
      <c r="CU36" s="626"/>
      <c r="CV36" s="626"/>
      <c r="CW36" s="626"/>
      <c r="CX36" s="626"/>
      <c r="CY36" s="627"/>
      <c r="CZ36" s="659">
        <v>11.6</v>
      </c>
      <c r="DA36" s="660"/>
      <c r="DB36" s="660"/>
      <c r="DC36" s="661"/>
      <c r="DD36" s="634">
        <v>2484231</v>
      </c>
      <c r="DE36" s="626"/>
      <c r="DF36" s="626"/>
      <c r="DG36" s="626"/>
      <c r="DH36" s="626"/>
      <c r="DI36" s="626"/>
      <c r="DJ36" s="626"/>
      <c r="DK36" s="627"/>
      <c r="DL36" s="634">
        <v>2140589</v>
      </c>
      <c r="DM36" s="626"/>
      <c r="DN36" s="626"/>
      <c r="DO36" s="626"/>
      <c r="DP36" s="626"/>
      <c r="DQ36" s="626"/>
      <c r="DR36" s="626"/>
      <c r="DS36" s="626"/>
      <c r="DT36" s="626"/>
      <c r="DU36" s="626"/>
      <c r="DV36" s="627"/>
      <c r="DW36" s="630">
        <v>13.1</v>
      </c>
      <c r="DX36" s="657"/>
      <c r="DY36" s="657"/>
      <c r="DZ36" s="657"/>
      <c r="EA36" s="657"/>
      <c r="EB36" s="657"/>
      <c r="EC36" s="658"/>
    </row>
    <row r="37" spans="2:133" ht="11.25" customHeight="1" x14ac:dyDescent="0.15">
      <c r="AQ37" s="704" t="s">
        <v>313</v>
      </c>
      <c r="AR37" s="705"/>
      <c r="AS37" s="705"/>
      <c r="AT37" s="705"/>
      <c r="AU37" s="705"/>
      <c r="AV37" s="705"/>
      <c r="AW37" s="705"/>
      <c r="AX37" s="705"/>
      <c r="AY37" s="706"/>
      <c r="AZ37" s="625">
        <v>786300</v>
      </c>
      <c r="BA37" s="626"/>
      <c r="BB37" s="626"/>
      <c r="BC37" s="626"/>
      <c r="BD37" s="645"/>
      <c r="BE37" s="645"/>
      <c r="BF37" s="682"/>
      <c r="BG37" s="639" t="s">
        <v>314</v>
      </c>
      <c r="BH37" s="640"/>
      <c r="BI37" s="640"/>
      <c r="BJ37" s="640"/>
      <c r="BK37" s="640"/>
      <c r="BL37" s="640"/>
      <c r="BM37" s="640"/>
      <c r="BN37" s="640"/>
      <c r="BO37" s="640"/>
      <c r="BP37" s="640"/>
      <c r="BQ37" s="640"/>
      <c r="BR37" s="640"/>
      <c r="BS37" s="640"/>
      <c r="BT37" s="640"/>
      <c r="BU37" s="641"/>
      <c r="BV37" s="625">
        <v>9691</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1166635</v>
      </c>
      <c r="CS37" s="645"/>
      <c r="CT37" s="645"/>
      <c r="CU37" s="645"/>
      <c r="CV37" s="645"/>
      <c r="CW37" s="645"/>
      <c r="CX37" s="645"/>
      <c r="CY37" s="646"/>
      <c r="CZ37" s="659">
        <v>4.7</v>
      </c>
      <c r="DA37" s="660"/>
      <c r="DB37" s="660"/>
      <c r="DC37" s="661"/>
      <c r="DD37" s="634">
        <v>1056064</v>
      </c>
      <c r="DE37" s="645"/>
      <c r="DF37" s="645"/>
      <c r="DG37" s="645"/>
      <c r="DH37" s="645"/>
      <c r="DI37" s="645"/>
      <c r="DJ37" s="645"/>
      <c r="DK37" s="646"/>
      <c r="DL37" s="634">
        <v>1056064</v>
      </c>
      <c r="DM37" s="645"/>
      <c r="DN37" s="645"/>
      <c r="DO37" s="645"/>
      <c r="DP37" s="645"/>
      <c r="DQ37" s="645"/>
      <c r="DR37" s="645"/>
      <c r="DS37" s="645"/>
      <c r="DT37" s="645"/>
      <c r="DU37" s="645"/>
      <c r="DV37" s="646"/>
      <c r="DW37" s="630">
        <v>6.4</v>
      </c>
      <c r="DX37" s="657"/>
      <c r="DY37" s="657"/>
      <c r="DZ37" s="657"/>
      <c r="EA37" s="657"/>
      <c r="EB37" s="657"/>
      <c r="EC37" s="658"/>
    </row>
    <row r="38" spans="2:133" ht="11.25" customHeight="1" x14ac:dyDescent="0.15">
      <c r="AQ38" s="704" t="s">
        <v>316</v>
      </c>
      <c r="AR38" s="705"/>
      <c r="AS38" s="705"/>
      <c r="AT38" s="705"/>
      <c r="AU38" s="705"/>
      <c r="AV38" s="705"/>
      <c r="AW38" s="705"/>
      <c r="AX38" s="705"/>
      <c r="AY38" s="706"/>
      <c r="AZ38" s="625">
        <v>10368</v>
      </c>
      <c r="BA38" s="626"/>
      <c r="BB38" s="626"/>
      <c r="BC38" s="626"/>
      <c r="BD38" s="645"/>
      <c r="BE38" s="645"/>
      <c r="BF38" s="682"/>
      <c r="BG38" s="639" t="s">
        <v>317</v>
      </c>
      <c r="BH38" s="640"/>
      <c r="BI38" s="640"/>
      <c r="BJ38" s="640"/>
      <c r="BK38" s="640"/>
      <c r="BL38" s="640"/>
      <c r="BM38" s="640"/>
      <c r="BN38" s="640"/>
      <c r="BO38" s="640"/>
      <c r="BP38" s="640"/>
      <c r="BQ38" s="640"/>
      <c r="BR38" s="640"/>
      <c r="BS38" s="640"/>
      <c r="BT38" s="640"/>
      <c r="BU38" s="641"/>
      <c r="BV38" s="625">
        <v>16452</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3574512</v>
      </c>
      <c r="CS38" s="626"/>
      <c r="CT38" s="626"/>
      <c r="CU38" s="626"/>
      <c r="CV38" s="626"/>
      <c r="CW38" s="626"/>
      <c r="CX38" s="626"/>
      <c r="CY38" s="627"/>
      <c r="CZ38" s="659">
        <v>14.3</v>
      </c>
      <c r="DA38" s="660"/>
      <c r="DB38" s="660"/>
      <c r="DC38" s="661"/>
      <c r="DD38" s="634">
        <v>3134392</v>
      </c>
      <c r="DE38" s="626"/>
      <c r="DF38" s="626"/>
      <c r="DG38" s="626"/>
      <c r="DH38" s="626"/>
      <c r="DI38" s="626"/>
      <c r="DJ38" s="626"/>
      <c r="DK38" s="627"/>
      <c r="DL38" s="634">
        <v>2579547</v>
      </c>
      <c r="DM38" s="626"/>
      <c r="DN38" s="626"/>
      <c r="DO38" s="626"/>
      <c r="DP38" s="626"/>
      <c r="DQ38" s="626"/>
      <c r="DR38" s="626"/>
      <c r="DS38" s="626"/>
      <c r="DT38" s="626"/>
      <c r="DU38" s="626"/>
      <c r="DV38" s="627"/>
      <c r="DW38" s="630">
        <v>15.7</v>
      </c>
      <c r="DX38" s="657"/>
      <c r="DY38" s="657"/>
      <c r="DZ38" s="657"/>
      <c r="EA38" s="657"/>
      <c r="EB38" s="657"/>
      <c r="EC38" s="658"/>
    </row>
    <row r="39" spans="2:133" ht="11.25" customHeight="1" x14ac:dyDescent="0.15">
      <c r="AQ39" s="704" t="s">
        <v>319</v>
      </c>
      <c r="AR39" s="705"/>
      <c r="AS39" s="705"/>
      <c r="AT39" s="705"/>
      <c r="AU39" s="705"/>
      <c r="AV39" s="705"/>
      <c r="AW39" s="705"/>
      <c r="AX39" s="705"/>
      <c r="AY39" s="706"/>
      <c r="AZ39" s="625">
        <v>5017</v>
      </c>
      <c r="BA39" s="626"/>
      <c r="BB39" s="626"/>
      <c r="BC39" s="626"/>
      <c r="BD39" s="645"/>
      <c r="BE39" s="645"/>
      <c r="BF39" s="682"/>
      <c r="BG39" s="710" t="s">
        <v>320</v>
      </c>
      <c r="BH39" s="711"/>
      <c r="BI39" s="711"/>
      <c r="BJ39" s="711"/>
      <c r="BK39" s="711"/>
      <c r="BL39" s="189"/>
      <c r="BM39" s="640" t="s">
        <v>321</v>
      </c>
      <c r="BN39" s="640"/>
      <c r="BO39" s="640"/>
      <c r="BP39" s="640"/>
      <c r="BQ39" s="640"/>
      <c r="BR39" s="640"/>
      <c r="BS39" s="640"/>
      <c r="BT39" s="640"/>
      <c r="BU39" s="641"/>
      <c r="BV39" s="625">
        <v>92</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288247</v>
      </c>
      <c r="CS39" s="645"/>
      <c r="CT39" s="645"/>
      <c r="CU39" s="645"/>
      <c r="CV39" s="645"/>
      <c r="CW39" s="645"/>
      <c r="CX39" s="645"/>
      <c r="CY39" s="646"/>
      <c r="CZ39" s="659">
        <v>1.2</v>
      </c>
      <c r="DA39" s="660"/>
      <c r="DB39" s="660"/>
      <c r="DC39" s="661"/>
      <c r="DD39" s="634">
        <v>42</v>
      </c>
      <c r="DE39" s="645"/>
      <c r="DF39" s="645"/>
      <c r="DG39" s="645"/>
      <c r="DH39" s="645"/>
      <c r="DI39" s="645"/>
      <c r="DJ39" s="645"/>
      <c r="DK39" s="646"/>
      <c r="DL39" s="634" t="s">
        <v>323</v>
      </c>
      <c r="DM39" s="645"/>
      <c r="DN39" s="645"/>
      <c r="DO39" s="645"/>
      <c r="DP39" s="645"/>
      <c r="DQ39" s="645"/>
      <c r="DR39" s="645"/>
      <c r="DS39" s="645"/>
      <c r="DT39" s="645"/>
      <c r="DU39" s="645"/>
      <c r="DV39" s="646"/>
      <c r="DW39" s="630" t="s">
        <v>323</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534715</v>
      </c>
      <c r="BA40" s="626"/>
      <c r="BB40" s="626"/>
      <c r="BC40" s="626"/>
      <c r="BD40" s="645"/>
      <c r="BE40" s="645"/>
      <c r="BF40" s="682"/>
      <c r="BG40" s="710"/>
      <c r="BH40" s="711"/>
      <c r="BI40" s="711"/>
      <c r="BJ40" s="711"/>
      <c r="BK40" s="711"/>
      <c r="BL40" s="189"/>
      <c r="BM40" s="640" t="s">
        <v>325</v>
      </c>
      <c r="BN40" s="640"/>
      <c r="BO40" s="640"/>
      <c r="BP40" s="640"/>
      <c r="BQ40" s="640"/>
      <c r="BR40" s="640"/>
      <c r="BS40" s="640"/>
      <c r="BT40" s="640"/>
      <c r="BU40" s="641"/>
      <c r="BV40" s="625">
        <v>112</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3060</v>
      </c>
      <c r="CS40" s="626"/>
      <c r="CT40" s="626"/>
      <c r="CU40" s="626"/>
      <c r="CV40" s="626"/>
      <c r="CW40" s="626"/>
      <c r="CX40" s="626"/>
      <c r="CY40" s="627"/>
      <c r="CZ40" s="659">
        <v>0</v>
      </c>
      <c r="DA40" s="660"/>
      <c r="DB40" s="660"/>
      <c r="DC40" s="661"/>
      <c r="DD40" s="634">
        <v>2980</v>
      </c>
      <c r="DE40" s="626"/>
      <c r="DF40" s="626"/>
      <c r="DG40" s="626"/>
      <c r="DH40" s="626"/>
      <c r="DI40" s="626"/>
      <c r="DJ40" s="626"/>
      <c r="DK40" s="627"/>
      <c r="DL40" s="634">
        <v>2950</v>
      </c>
      <c r="DM40" s="626"/>
      <c r="DN40" s="626"/>
      <c r="DO40" s="626"/>
      <c r="DP40" s="626"/>
      <c r="DQ40" s="626"/>
      <c r="DR40" s="626"/>
      <c r="DS40" s="626"/>
      <c r="DT40" s="626"/>
      <c r="DU40" s="626"/>
      <c r="DV40" s="627"/>
      <c r="DW40" s="630">
        <v>0</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327</v>
      </c>
      <c r="AR41" s="648"/>
      <c r="AS41" s="648"/>
      <c r="AT41" s="648"/>
      <c r="AU41" s="648"/>
      <c r="AV41" s="648"/>
      <c r="AW41" s="648"/>
      <c r="AX41" s="648"/>
      <c r="AY41" s="649"/>
      <c r="AZ41" s="697">
        <v>1994502</v>
      </c>
      <c r="BA41" s="698"/>
      <c r="BB41" s="698"/>
      <c r="BC41" s="698"/>
      <c r="BD41" s="693"/>
      <c r="BE41" s="693"/>
      <c r="BF41" s="695"/>
      <c r="BG41" s="712"/>
      <c r="BH41" s="713"/>
      <c r="BI41" s="713"/>
      <c r="BJ41" s="713"/>
      <c r="BK41" s="713"/>
      <c r="BL41" s="191"/>
      <c r="BM41" s="648" t="s">
        <v>328</v>
      </c>
      <c r="BN41" s="648"/>
      <c r="BO41" s="648"/>
      <c r="BP41" s="648"/>
      <c r="BQ41" s="648"/>
      <c r="BR41" s="648"/>
      <c r="BS41" s="648"/>
      <c r="BT41" s="648"/>
      <c r="BU41" s="649"/>
      <c r="BV41" s="697">
        <v>319</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45"/>
      <c r="CT41" s="645"/>
      <c r="CU41" s="645"/>
      <c r="CV41" s="645"/>
      <c r="CW41" s="645"/>
      <c r="CX41" s="645"/>
      <c r="CY41" s="646"/>
      <c r="CZ41" s="659" t="s">
        <v>330</v>
      </c>
      <c r="DA41" s="660"/>
      <c r="DB41" s="660"/>
      <c r="DC41" s="661"/>
      <c r="DD41" s="634" t="s">
        <v>330</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1141672</v>
      </c>
      <c r="CS42" s="626"/>
      <c r="CT42" s="626"/>
      <c r="CU42" s="626"/>
      <c r="CV42" s="626"/>
      <c r="CW42" s="626"/>
      <c r="CX42" s="626"/>
      <c r="CY42" s="627"/>
      <c r="CZ42" s="659">
        <v>4.5999999999999996</v>
      </c>
      <c r="DA42" s="708"/>
      <c r="DB42" s="708"/>
      <c r="DC42" s="709"/>
      <c r="DD42" s="634">
        <v>175724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17958</v>
      </c>
      <c r="CS43" s="645"/>
      <c r="CT43" s="645"/>
      <c r="CU43" s="645"/>
      <c r="CV43" s="645"/>
      <c r="CW43" s="645"/>
      <c r="CX43" s="645"/>
      <c r="CY43" s="646"/>
      <c r="CZ43" s="659">
        <v>0.1</v>
      </c>
      <c r="DA43" s="660"/>
      <c r="DB43" s="660"/>
      <c r="DC43" s="661"/>
      <c r="DD43" s="634">
        <v>17958</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1123519</v>
      </c>
      <c r="CS44" s="626"/>
      <c r="CT44" s="626"/>
      <c r="CU44" s="626"/>
      <c r="CV44" s="626"/>
      <c r="CW44" s="626"/>
      <c r="CX44" s="626"/>
      <c r="CY44" s="627"/>
      <c r="CZ44" s="659">
        <v>4.5</v>
      </c>
      <c r="DA44" s="708"/>
      <c r="DB44" s="708"/>
      <c r="DC44" s="709"/>
      <c r="DD44" s="634">
        <v>172330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423508</v>
      </c>
      <c r="CS45" s="645"/>
      <c r="CT45" s="645"/>
      <c r="CU45" s="645"/>
      <c r="CV45" s="645"/>
      <c r="CW45" s="645"/>
      <c r="CX45" s="645"/>
      <c r="CY45" s="646"/>
      <c r="CZ45" s="659">
        <v>1.7</v>
      </c>
      <c r="DA45" s="660"/>
      <c r="DB45" s="660"/>
      <c r="DC45" s="661"/>
      <c r="DD45" s="634">
        <v>17141</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665392</v>
      </c>
      <c r="CS46" s="626"/>
      <c r="CT46" s="626"/>
      <c r="CU46" s="626"/>
      <c r="CV46" s="626"/>
      <c r="CW46" s="626"/>
      <c r="CX46" s="626"/>
      <c r="CY46" s="627"/>
      <c r="CZ46" s="659">
        <v>2.7</v>
      </c>
      <c r="DA46" s="708"/>
      <c r="DB46" s="708"/>
      <c r="DC46" s="709"/>
      <c r="DD46" s="634">
        <v>151670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18153</v>
      </c>
      <c r="CS47" s="645"/>
      <c r="CT47" s="645"/>
      <c r="CU47" s="645"/>
      <c r="CV47" s="645"/>
      <c r="CW47" s="645"/>
      <c r="CX47" s="645"/>
      <c r="CY47" s="646"/>
      <c r="CZ47" s="659">
        <v>0.1</v>
      </c>
      <c r="DA47" s="660"/>
      <c r="DB47" s="660"/>
      <c r="DC47" s="661"/>
      <c r="DD47" s="634">
        <v>3394</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25059489</v>
      </c>
      <c r="CS49" s="693"/>
      <c r="CT49" s="693"/>
      <c r="CU49" s="693"/>
      <c r="CV49" s="693"/>
      <c r="CW49" s="693"/>
      <c r="CX49" s="693"/>
      <c r="CY49" s="720"/>
      <c r="CZ49" s="721">
        <v>100</v>
      </c>
      <c r="DA49" s="722"/>
      <c r="DB49" s="722"/>
      <c r="DC49" s="723"/>
      <c r="DD49" s="724">
        <v>18009564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24975</v>
      </c>
      <c r="R7" s="755"/>
      <c r="S7" s="755"/>
      <c r="T7" s="755"/>
      <c r="U7" s="755"/>
      <c r="V7" s="755">
        <v>24568</v>
      </c>
      <c r="W7" s="755"/>
      <c r="X7" s="755"/>
      <c r="Y7" s="755"/>
      <c r="Z7" s="755"/>
      <c r="AA7" s="755">
        <v>407</v>
      </c>
      <c r="AB7" s="755"/>
      <c r="AC7" s="755"/>
      <c r="AD7" s="755"/>
      <c r="AE7" s="756"/>
      <c r="AF7" s="757">
        <v>368</v>
      </c>
      <c r="AG7" s="758"/>
      <c r="AH7" s="758"/>
      <c r="AI7" s="758"/>
      <c r="AJ7" s="759"/>
      <c r="AK7" s="794">
        <v>391</v>
      </c>
      <c r="AL7" s="795"/>
      <c r="AM7" s="795"/>
      <c r="AN7" s="795"/>
      <c r="AO7" s="795"/>
      <c r="AP7" s="795">
        <v>34387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554</v>
      </c>
      <c r="BT7" s="799"/>
      <c r="BU7" s="799"/>
      <c r="BV7" s="799"/>
      <c r="BW7" s="799"/>
      <c r="BX7" s="799"/>
      <c r="BY7" s="799"/>
      <c r="BZ7" s="799"/>
      <c r="CA7" s="799"/>
      <c r="CB7" s="799"/>
      <c r="CC7" s="799"/>
      <c r="CD7" s="799"/>
      <c r="CE7" s="799"/>
      <c r="CF7" s="799"/>
      <c r="CG7" s="800"/>
      <c r="CH7" s="791">
        <v>1</v>
      </c>
      <c r="CI7" s="792"/>
      <c r="CJ7" s="792"/>
      <c r="CK7" s="792"/>
      <c r="CL7" s="793"/>
      <c r="CM7" s="791">
        <v>174</v>
      </c>
      <c r="CN7" s="792"/>
      <c r="CO7" s="792"/>
      <c r="CP7" s="792"/>
      <c r="CQ7" s="793"/>
      <c r="CR7" s="791">
        <v>100</v>
      </c>
      <c r="CS7" s="792"/>
      <c r="CT7" s="792"/>
      <c r="CU7" s="792"/>
      <c r="CV7" s="793"/>
      <c r="CW7" s="791" t="s">
        <v>486</v>
      </c>
      <c r="CX7" s="792"/>
      <c r="CY7" s="792"/>
      <c r="CZ7" s="792"/>
      <c r="DA7" s="793"/>
      <c r="DB7" s="791" t="s">
        <v>486</v>
      </c>
      <c r="DC7" s="792"/>
      <c r="DD7" s="792"/>
      <c r="DE7" s="792"/>
      <c r="DF7" s="793"/>
      <c r="DG7" s="791" t="s">
        <v>486</v>
      </c>
      <c r="DH7" s="792"/>
      <c r="DI7" s="792"/>
      <c r="DJ7" s="792"/>
      <c r="DK7" s="793"/>
      <c r="DL7" s="791" t="s">
        <v>486</v>
      </c>
      <c r="DM7" s="792"/>
      <c r="DN7" s="792"/>
      <c r="DO7" s="792"/>
      <c r="DP7" s="793"/>
      <c r="DQ7" s="791" t="s">
        <v>486</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7</v>
      </c>
      <c r="R8" s="779"/>
      <c r="S8" s="779"/>
      <c r="T8" s="779"/>
      <c r="U8" s="779"/>
      <c r="V8" s="779">
        <v>7</v>
      </c>
      <c r="W8" s="779"/>
      <c r="X8" s="779"/>
      <c r="Y8" s="779"/>
      <c r="Z8" s="779"/>
      <c r="AA8" s="779">
        <v>0</v>
      </c>
      <c r="AB8" s="779"/>
      <c r="AC8" s="779"/>
      <c r="AD8" s="779"/>
      <c r="AE8" s="780"/>
      <c r="AF8" s="781" t="s">
        <v>486</v>
      </c>
      <c r="AG8" s="782"/>
      <c r="AH8" s="782"/>
      <c r="AI8" s="782"/>
      <c r="AJ8" s="783"/>
      <c r="AK8" s="784">
        <v>6</v>
      </c>
      <c r="AL8" s="785"/>
      <c r="AM8" s="785"/>
      <c r="AN8" s="785"/>
      <c r="AO8" s="785"/>
      <c r="AP8" s="785" t="s">
        <v>545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366</v>
      </c>
      <c r="C9" s="776"/>
      <c r="D9" s="776"/>
      <c r="E9" s="776"/>
      <c r="F9" s="776"/>
      <c r="G9" s="776"/>
      <c r="H9" s="776"/>
      <c r="I9" s="776"/>
      <c r="J9" s="776"/>
      <c r="K9" s="776"/>
      <c r="L9" s="776"/>
      <c r="M9" s="776"/>
      <c r="N9" s="776"/>
      <c r="O9" s="776"/>
      <c r="P9" s="777"/>
      <c r="Q9" s="778">
        <v>60</v>
      </c>
      <c r="R9" s="779"/>
      <c r="S9" s="779"/>
      <c r="T9" s="779"/>
      <c r="U9" s="779"/>
      <c r="V9" s="779">
        <v>54</v>
      </c>
      <c r="W9" s="779"/>
      <c r="X9" s="779"/>
      <c r="Y9" s="779"/>
      <c r="Z9" s="779"/>
      <c r="AA9" s="779">
        <v>6</v>
      </c>
      <c r="AB9" s="779"/>
      <c r="AC9" s="779"/>
      <c r="AD9" s="779"/>
      <c r="AE9" s="780"/>
      <c r="AF9" s="781">
        <v>6</v>
      </c>
      <c r="AG9" s="782"/>
      <c r="AH9" s="782"/>
      <c r="AI9" s="782"/>
      <c r="AJ9" s="783"/>
      <c r="AK9" s="784">
        <v>14</v>
      </c>
      <c r="AL9" s="785"/>
      <c r="AM9" s="785"/>
      <c r="AN9" s="785"/>
      <c r="AO9" s="785"/>
      <c r="AP9" s="785">
        <v>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367</v>
      </c>
      <c r="C10" s="776"/>
      <c r="D10" s="776"/>
      <c r="E10" s="776"/>
      <c r="F10" s="776"/>
      <c r="G10" s="776"/>
      <c r="H10" s="776"/>
      <c r="I10" s="776"/>
      <c r="J10" s="776"/>
      <c r="K10" s="776"/>
      <c r="L10" s="776"/>
      <c r="M10" s="776"/>
      <c r="N10" s="776"/>
      <c r="O10" s="776"/>
      <c r="P10" s="777"/>
      <c r="Q10" s="778">
        <v>26</v>
      </c>
      <c r="R10" s="779"/>
      <c r="S10" s="779"/>
      <c r="T10" s="779"/>
      <c r="U10" s="779"/>
      <c r="V10" s="779">
        <v>19</v>
      </c>
      <c r="W10" s="779"/>
      <c r="X10" s="779"/>
      <c r="Y10" s="779"/>
      <c r="Z10" s="779"/>
      <c r="AA10" s="779">
        <v>7</v>
      </c>
      <c r="AB10" s="779"/>
      <c r="AC10" s="779"/>
      <c r="AD10" s="779"/>
      <c r="AE10" s="780"/>
      <c r="AF10" s="781">
        <v>7</v>
      </c>
      <c r="AG10" s="782"/>
      <c r="AH10" s="782"/>
      <c r="AI10" s="782"/>
      <c r="AJ10" s="783"/>
      <c r="AK10" s="784">
        <v>8</v>
      </c>
      <c r="AL10" s="785"/>
      <c r="AM10" s="785"/>
      <c r="AN10" s="785"/>
      <c r="AO10" s="785"/>
      <c r="AP10" s="785" t="s">
        <v>545</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t="s">
        <v>368</v>
      </c>
      <c r="C11" s="776"/>
      <c r="D11" s="776"/>
      <c r="E11" s="776"/>
      <c r="F11" s="776"/>
      <c r="G11" s="776"/>
      <c r="H11" s="776"/>
      <c r="I11" s="776"/>
      <c r="J11" s="776"/>
      <c r="K11" s="776"/>
      <c r="L11" s="776"/>
      <c r="M11" s="776"/>
      <c r="N11" s="776"/>
      <c r="O11" s="776"/>
      <c r="P11" s="777"/>
      <c r="Q11" s="778">
        <v>546</v>
      </c>
      <c r="R11" s="779"/>
      <c r="S11" s="779"/>
      <c r="T11" s="779"/>
      <c r="U11" s="779"/>
      <c r="V11" s="779">
        <v>477</v>
      </c>
      <c r="W11" s="779"/>
      <c r="X11" s="779"/>
      <c r="Y11" s="779"/>
      <c r="Z11" s="779"/>
      <c r="AA11" s="779">
        <v>69</v>
      </c>
      <c r="AB11" s="779"/>
      <c r="AC11" s="779"/>
      <c r="AD11" s="779"/>
      <c r="AE11" s="780"/>
      <c r="AF11" s="781">
        <v>17</v>
      </c>
      <c r="AG11" s="782"/>
      <c r="AH11" s="782"/>
      <c r="AI11" s="782"/>
      <c r="AJ11" s="783"/>
      <c r="AK11" s="784">
        <v>54</v>
      </c>
      <c r="AL11" s="785"/>
      <c r="AM11" s="785"/>
      <c r="AN11" s="785"/>
      <c r="AO11" s="785"/>
      <c r="AP11" s="785">
        <v>818</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25548</v>
      </c>
      <c r="R23" s="814"/>
      <c r="S23" s="814"/>
      <c r="T23" s="814"/>
      <c r="U23" s="814"/>
      <c r="V23" s="814">
        <v>25059</v>
      </c>
      <c r="W23" s="814"/>
      <c r="X23" s="814"/>
      <c r="Y23" s="814"/>
      <c r="Z23" s="814"/>
      <c r="AA23" s="814">
        <v>489</v>
      </c>
      <c r="AB23" s="814"/>
      <c r="AC23" s="814"/>
      <c r="AD23" s="814"/>
      <c r="AE23" s="815"/>
      <c r="AF23" s="816">
        <v>398</v>
      </c>
      <c r="AG23" s="814"/>
      <c r="AH23" s="814"/>
      <c r="AI23" s="814"/>
      <c r="AJ23" s="817"/>
      <c r="AK23" s="818"/>
      <c r="AL23" s="819"/>
      <c r="AM23" s="819"/>
      <c r="AN23" s="819"/>
      <c r="AO23" s="819"/>
      <c r="AP23" s="814">
        <v>35212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8839</v>
      </c>
      <c r="R28" s="843"/>
      <c r="S28" s="843"/>
      <c r="T28" s="843"/>
      <c r="U28" s="843"/>
      <c r="V28" s="843">
        <v>8606</v>
      </c>
      <c r="W28" s="843"/>
      <c r="X28" s="843"/>
      <c r="Y28" s="843"/>
      <c r="Z28" s="843"/>
      <c r="AA28" s="843">
        <v>233</v>
      </c>
      <c r="AB28" s="843"/>
      <c r="AC28" s="843"/>
      <c r="AD28" s="843"/>
      <c r="AE28" s="844"/>
      <c r="AF28" s="845">
        <v>233</v>
      </c>
      <c r="AG28" s="843"/>
      <c r="AH28" s="843"/>
      <c r="AI28" s="843"/>
      <c r="AJ28" s="846"/>
      <c r="AK28" s="847">
        <v>535</v>
      </c>
      <c r="AL28" s="838"/>
      <c r="AM28" s="838"/>
      <c r="AN28" s="838"/>
      <c r="AO28" s="838"/>
      <c r="AP28" s="838" t="s">
        <v>486</v>
      </c>
      <c r="AQ28" s="838"/>
      <c r="AR28" s="838"/>
      <c r="AS28" s="838"/>
      <c r="AT28" s="838"/>
      <c r="AU28" s="838" t="s">
        <v>486</v>
      </c>
      <c r="AV28" s="838"/>
      <c r="AW28" s="838"/>
      <c r="AX28" s="838"/>
      <c r="AY28" s="838"/>
      <c r="AZ28" s="839" t="s">
        <v>486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6454</v>
      </c>
      <c r="R29" s="779"/>
      <c r="S29" s="779"/>
      <c r="T29" s="779"/>
      <c r="U29" s="779"/>
      <c r="V29" s="779">
        <v>6162</v>
      </c>
      <c r="W29" s="779"/>
      <c r="X29" s="779"/>
      <c r="Y29" s="779"/>
      <c r="Z29" s="779"/>
      <c r="AA29" s="779">
        <v>292</v>
      </c>
      <c r="AB29" s="779"/>
      <c r="AC29" s="779"/>
      <c r="AD29" s="779"/>
      <c r="AE29" s="780"/>
      <c r="AF29" s="781">
        <v>292</v>
      </c>
      <c r="AG29" s="782"/>
      <c r="AH29" s="782"/>
      <c r="AI29" s="782"/>
      <c r="AJ29" s="783"/>
      <c r="AK29" s="850">
        <v>986</v>
      </c>
      <c r="AL29" s="851"/>
      <c r="AM29" s="851"/>
      <c r="AN29" s="851"/>
      <c r="AO29" s="851"/>
      <c r="AP29" s="851" t="s">
        <v>545</v>
      </c>
      <c r="AQ29" s="851"/>
      <c r="AR29" s="851"/>
      <c r="AS29" s="851"/>
      <c r="AT29" s="851"/>
      <c r="AU29" s="851" t="s">
        <v>545</v>
      </c>
      <c r="AV29" s="851"/>
      <c r="AW29" s="851"/>
      <c r="AX29" s="851"/>
      <c r="AY29" s="851"/>
      <c r="AZ29" s="852" t="s">
        <v>545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6</v>
      </c>
      <c r="R30" s="779"/>
      <c r="S30" s="779"/>
      <c r="T30" s="779"/>
      <c r="U30" s="779"/>
      <c r="V30" s="779">
        <v>5</v>
      </c>
      <c r="W30" s="779"/>
      <c r="X30" s="779"/>
      <c r="Y30" s="779"/>
      <c r="Z30" s="779"/>
      <c r="AA30" s="779">
        <v>1</v>
      </c>
      <c r="AB30" s="779"/>
      <c r="AC30" s="779"/>
      <c r="AD30" s="779"/>
      <c r="AE30" s="780"/>
      <c r="AF30" s="781">
        <v>1</v>
      </c>
      <c r="AG30" s="782"/>
      <c r="AH30" s="782"/>
      <c r="AI30" s="782"/>
      <c r="AJ30" s="783"/>
      <c r="AK30" s="850" t="s">
        <v>486</v>
      </c>
      <c r="AL30" s="851"/>
      <c r="AM30" s="851"/>
      <c r="AN30" s="851"/>
      <c r="AO30" s="851"/>
      <c r="AP30" s="851" t="s">
        <v>486</v>
      </c>
      <c r="AQ30" s="851"/>
      <c r="AR30" s="851"/>
      <c r="AS30" s="851"/>
      <c r="AT30" s="851"/>
      <c r="AU30" s="851" t="s">
        <v>486</v>
      </c>
      <c r="AV30" s="851"/>
      <c r="AW30" s="851"/>
      <c r="AX30" s="851"/>
      <c r="AY30" s="851"/>
      <c r="AZ30" s="852" t="s">
        <v>486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53</v>
      </c>
      <c r="R31" s="779"/>
      <c r="S31" s="779"/>
      <c r="T31" s="779"/>
      <c r="U31" s="779"/>
      <c r="V31" s="779">
        <v>49</v>
      </c>
      <c r="W31" s="779"/>
      <c r="X31" s="779"/>
      <c r="Y31" s="779"/>
      <c r="Z31" s="779"/>
      <c r="AA31" s="779">
        <v>4</v>
      </c>
      <c r="AB31" s="779"/>
      <c r="AC31" s="779"/>
      <c r="AD31" s="779"/>
      <c r="AE31" s="780"/>
      <c r="AF31" s="781">
        <v>4</v>
      </c>
      <c r="AG31" s="782"/>
      <c r="AH31" s="782"/>
      <c r="AI31" s="782"/>
      <c r="AJ31" s="783"/>
      <c r="AK31" s="850">
        <v>4</v>
      </c>
      <c r="AL31" s="851"/>
      <c r="AM31" s="851"/>
      <c r="AN31" s="851"/>
      <c r="AO31" s="851"/>
      <c r="AP31" s="851" t="s">
        <v>486</v>
      </c>
      <c r="AQ31" s="851"/>
      <c r="AR31" s="851"/>
      <c r="AS31" s="851"/>
      <c r="AT31" s="851"/>
      <c r="AU31" s="851" t="s">
        <v>486</v>
      </c>
      <c r="AV31" s="851"/>
      <c r="AW31" s="851"/>
      <c r="AX31" s="851"/>
      <c r="AY31" s="851"/>
      <c r="AZ31" s="852" t="s">
        <v>486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1531</v>
      </c>
      <c r="R32" s="779"/>
      <c r="S32" s="779"/>
      <c r="T32" s="779"/>
      <c r="U32" s="779"/>
      <c r="V32" s="779">
        <v>1524</v>
      </c>
      <c r="W32" s="779"/>
      <c r="X32" s="779"/>
      <c r="Y32" s="779"/>
      <c r="Z32" s="779"/>
      <c r="AA32" s="779">
        <v>7</v>
      </c>
      <c r="AB32" s="779"/>
      <c r="AC32" s="779"/>
      <c r="AD32" s="779"/>
      <c r="AE32" s="780"/>
      <c r="AF32" s="781">
        <v>7</v>
      </c>
      <c r="AG32" s="782"/>
      <c r="AH32" s="782"/>
      <c r="AI32" s="782"/>
      <c r="AJ32" s="783"/>
      <c r="AK32" s="850">
        <v>1003</v>
      </c>
      <c r="AL32" s="851"/>
      <c r="AM32" s="851"/>
      <c r="AN32" s="851"/>
      <c r="AO32" s="851"/>
      <c r="AP32" s="851" t="s">
        <v>486</v>
      </c>
      <c r="AQ32" s="851"/>
      <c r="AR32" s="851"/>
      <c r="AS32" s="851"/>
      <c r="AT32" s="851"/>
      <c r="AU32" s="851" t="s">
        <v>486</v>
      </c>
      <c r="AV32" s="851"/>
      <c r="AW32" s="851"/>
      <c r="AX32" s="851"/>
      <c r="AY32" s="851"/>
      <c r="AZ32" s="852" t="s">
        <v>486</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1727</v>
      </c>
      <c r="R33" s="779"/>
      <c r="S33" s="779"/>
      <c r="T33" s="779"/>
      <c r="U33" s="779"/>
      <c r="V33" s="779">
        <v>1504</v>
      </c>
      <c r="W33" s="779"/>
      <c r="X33" s="779"/>
      <c r="Y33" s="779"/>
      <c r="Z33" s="779"/>
      <c r="AA33" s="779">
        <v>223</v>
      </c>
      <c r="AB33" s="779"/>
      <c r="AC33" s="779"/>
      <c r="AD33" s="779"/>
      <c r="AE33" s="780"/>
      <c r="AF33" s="781">
        <v>3839</v>
      </c>
      <c r="AG33" s="782"/>
      <c r="AH33" s="782"/>
      <c r="AI33" s="782"/>
      <c r="AJ33" s="783"/>
      <c r="AK33" s="850">
        <v>10</v>
      </c>
      <c r="AL33" s="851"/>
      <c r="AM33" s="851"/>
      <c r="AN33" s="851"/>
      <c r="AO33" s="851"/>
      <c r="AP33" s="851">
        <v>2350</v>
      </c>
      <c r="AQ33" s="851"/>
      <c r="AR33" s="851"/>
      <c r="AS33" s="851"/>
      <c r="AT33" s="851"/>
      <c r="AU33" s="851">
        <v>35</v>
      </c>
      <c r="AV33" s="851"/>
      <c r="AW33" s="851"/>
      <c r="AX33" s="851"/>
      <c r="AY33" s="851"/>
      <c r="AZ33" s="853" t="s">
        <v>545</v>
      </c>
      <c r="BA33" s="854"/>
      <c r="BB33" s="854"/>
      <c r="BC33" s="854"/>
      <c r="BD33" s="855"/>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7367</v>
      </c>
      <c r="R34" s="779"/>
      <c r="S34" s="779"/>
      <c r="T34" s="779"/>
      <c r="U34" s="779"/>
      <c r="V34" s="779">
        <v>7507</v>
      </c>
      <c r="W34" s="779"/>
      <c r="X34" s="779"/>
      <c r="Y34" s="779"/>
      <c r="Z34" s="779"/>
      <c r="AA34" s="779">
        <v>-140</v>
      </c>
      <c r="AB34" s="779"/>
      <c r="AC34" s="779"/>
      <c r="AD34" s="779"/>
      <c r="AE34" s="780"/>
      <c r="AF34" s="781">
        <v>832</v>
      </c>
      <c r="AG34" s="782"/>
      <c r="AH34" s="782"/>
      <c r="AI34" s="782"/>
      <c r="AJ34" s="783"/>
      <c r="AK34" s="850">
        <v>789</v>
      </c>
      <c r="AL34" s="851"/>
      <c r="AM34" s="851"/>
      <c r="AN34" s="851"/>
      <c r="AO34" s="851"/>
      <c r="AP34" s="851">
        <v>9002</v>
      </c>
      <c r="AQ34" s="851"/>
      <c r="AR34" s="851"/>
      <c r="AS34" s="851"/>
      <c r="AT34" s="851"/>
      <c r="AU34" s="851">
        <v>5771</v>
      </c>
      <c r="AV34" s="851"/>
      <c r="AW34" s="851"/>
      <c r="AX34" s="851"/>
      <c r="AY34" s="851"/>
      <c r="AZ34" s="853" t="s">
        <v>545</v>
      </c>
      <c r="BA34" s="854"/>
      <c r="BB34" s="854"/>
      <c r="BC34" s="854"/>
      <c r="BD34" s="855"/>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63</v>
      </c>
      <c r="R35" s="779"/>
      <c r="S35" s="779"/>
      <c r="T35" s="779"/>
      <c r="U35" s="779"/>
      <c r="V35" s="779">
        <v>63</v>
      </c>
      <c r="W35" s="779"/>
      <c r="X35" s="779"/>
      <c r="Y35" s="779"/>
      <c r="Z35" s="779"/>
      <c r="AA35" s="779">
        <v>0</v>
      </c>
      <c r="AB35" s="779"/>
      <c r="AC35" s="779"/>
      <c r="AD35" s="779"/>
      <c r="AE35" s="780"/>
      <c r="AF35" s="781" t="s">
        <v>486</v>
      </c>
      <c r="AG35" s="782"/>
      <c r="AH35" s="782"/>
      <c r="AI35" s="782"/>
      <c r="AJ35" s="783"/>
      <c r="AK35" s="850">
        <v>5</v>
      </c>
      <c r="AL35" s="851"/>
      <c r="AM35" s="851"/>
      <c r="AN35" s="851"/>
      <c r="AO35" s="851"/>
      <c r="AP35" s="851">
        <v>12</v>
      </c>
      <c r="AQ35" s="851"/>
      <c r="AR35" s="851"/>
      <c r="AS35" s="851"/>
      <c r="AT35" s="851"/>
      <c r="AU35" s="851">
        <v>11</v>
      </c>
      <c r="AV35" s="851"/>
      <c r="AW35" s="851"/>
      <c r="AX35" s="851"/>
      <c r="AY35" s="851"/>
      <c r="AZ35" s="853" t="s">
        <v>545</v>
      </c>
      <c r="BA35" s="854"/>
      <c r="BB35" s="854"/>
      <c r="BC35" s="854"/>
      <c r="BD35" s="855"/>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2004</v>
      </c>
      <c r="R36" s="779"/>
      <c r="S36" s="779"/>
      <c r="T36" s="779"/>
      <c r="U36" s="779"/>
      <c r="V36" s="779">
        <v>1990</v>
      </c>
      <c r="W36" s="779"/>
      <c r="X36" s="779"/>
      <c r="Y36" s="779"/>
      <c r="Z36" s="779"/>
      <c r="AA36" s="779">
        <v>14</v>
      </c>
      <c r="AB36" s="779"/>
      <c r="AC36" s="779"/>
      <c r="AD36" s="779"/>
      <c r="AE36" s="780"/>
      <c r="AF36" s="781">
        <v>8</v>
      </c>
      <c r="AG36" s="782"/>
      <c r="AH36" s="782"/>
      <c r="AI36" s="782"/>
      <c r="AJ36" s="783"/>
      <c r="AK36" s="850">
        <v>959</v>
      </c>
      <c r="AL36" s="851"/>
      <c r="AM36" s="851"/>
      <c r="AN36" s="851"/>
      <c r="AO36" s="851"/>
      <c r="AP36" s="851">
        <v>11148</v>
      </c>
      <c r="AQ36" s="851"/>
      <c r="AR36" s="851"/>
      <c r="AS36" s="851"/>
      <c r="AT36" s="851"/>
      <c r="AU36" s="851">
        <v>8183</v>
      </c>
      <c r="AV36" s="851"/>
      <c r="AW36" s="851"/>
      <c r="AX36" s="851"/>
      <c r="AY36" s="851"/>
      <c r="AZ36" s="853" t="s">
        <v>545</v>
      </c>
      <c r="BA36" s="854"/>
      <c r="BB36" s="854"/>
      <c r="BC36" s="854"/>
      <c r="BD36" s="855"/>
      <c r="BE36" s="848" t="s">
        <v>391</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393</v>
      </c>
      <c r="C37" s="776"/>
      <c r="D37" s="776"/>
      <c r="E37" s="776"/>
      <c r="F37" s="776"/>
      <c r="G37" s="776"/>
      <c r="H37" s="776"/>
      <c r="I37" s="776"/>
      <c r="J37" s="776"/>
      <c r="K37" s="776"/>
      <c r="L37" s="776"/>
      <c r="M37" s="776"/>
      <c r="N37" s="776"/>
      <c r="O37" s="776"/>
      <c r="P37" s="777"/>
      <c r="Q37" s="778">
        <v>110</v>
      </c>
      <c r="R37" s="779"/>
      <c r="S37" s="779"/>
      <c r="T37" s="779"/>
      <c r="U37" s="779"/>
      <c r="V37" s="779">
        <v>109</v>
      </c>
      <c r="W37" s="779"/>
      <c r="X37" s="779"/>
      <c r="Y37" s="779"/>
      <c r="Z37" s="779"/>
      <c r="AA37" s="779">
        <v>1</v>
      </c>
      <c r="AB37" s="779"/>
      <c r="AC37" s="779"/>
      <c r="AD37" s="779"/>
      <c r="AE37" s="780"/>
      <c r="AF37" s="781">
        <v>1</v>
      </c>
      <c r="AG37" s="782"/>
      <c r="AH37" s="782"/>
      <c r="AI37" s="782"/>
      <c r="AJ37" s="783"/>
      <c r="AK37" s="850">
        <v>81</v>
      </c>
      <c r="AL37" s="851"/>
      <c r="AM37" s="851"/>
      <c r="AN37" s="851"/>
      <c r="AO37" s="851"/>
      <c r="AP37" s="851">
        <v>616</v>
      </c>
      <c r="AQ37" s="851"/>
      <c r="AR37" s="851"/>
      <c r="AS37" s="851"/>
      <c r="AT37" s="851"/>
      <c r="AU37" s="851">
        <v>534</v>
      </c>
      <c r="AV37" s="851"/>
      <c r="AW37" s="851"/>
      <c r="AX37" s="851"/>
      <c r="AY37" s="851"/>
      <c r="AZ37" s="853" t="s">
        <v>545</v>
      </c>
      <c r="BA37" s="854"/>
      <c r="BB37" s="854"/>
      <c r="BC37" s="854"/>
      <c r="BD37" s="855"/>
      <c r="BE37" s="848" t="s">
        <v>391</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6"/>
      <c r="R50" s="857"/>
      <c r="S50" s="857"/>
      <c r="T50" s="857"/>
      <c r="U50" s="857"/>
      <c r="V50" s="857"/>
      <c r="W50" s="857"/>
      <c r="X50" s="857"/>
      <c r="Y50" s="857"/>
      <c r="Z50" s="857"/>
      <c r="AA50" s="857"/>
      <c r="AB50" s="857"/>
      <c r="AC50" s="857"/>
      <c r="AD50" s="857"/>
      <c r="AE50" s="858"/>
      <c r="AF50" s="781"/>
      <c r="AG50" s="782"/>
      <c r="AH50" s="782"/>
      <c r="AI50" s="782"/>
      <c r="AJ50" s="783"/>
      <c r="AK50" s="859"/>
      <c r="AL50" s="857"/>
      <c r="AM50" s="857"/>
      <c r="AN50" s="857"/>
      <c r="AO50" s="857"/>
      <c r="AP50" s="857"/>
      <c r="AQ50" s="857"/>
      <c r="AR50" s="857"/>
      <c r="AS50" s="857"/>
      <c r="AT50" s="857"/>
      <c r="AU50" s="857"/>
      <c r="AV50" s="857"/>
      <c r="AW50" s="857"/>
      <c r="AX50" s="857"/>
      <c r="AY50" s="857"/>
      <c r="AZ50" s="860"/>
      <c r="BA50" s="860"/>
      <c r="BB50" s="860"/>
      <c r="BC50" s="860"/>
      <c r="BD50" s="860"/>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6"/>
      <c r="R51" s="857"/>
      <c r="S51" s="857"/>
      <c r="T51" s="857"/>
      <c r="U51" s="857"/>
      <c r="V51" s="857"/>
      <c r="W51" s="857"/>
      <c r="X51" s="857"/>
      <c r="Y51" s="857"/>
      <c r="Z51" s="857"/>
      <c r="AA51" s="857"/>
      <c r="AB51" s="857"/>
      <c r="AC51" s="857"/>
      <c r="AD51" s="857"/>
      <c r="AE51" s="858"/>
      <c r="AF51" s="781"/>
      <c r="AG51" s="782"/>
      <c r="AH51" s="782"/>
      <c r="AI51" s="782"/>
      <c r="AJ51" s="783"/>
      <c r="AK51" s="859"/>
      <c r="AL51" s="857"/>
      <c r="AM51" s="857"/>
      <c r="AN51" s="857"/>
      <c r="AO51" s="857"/>
      <c r="AP51" s="857"/>
      <c r="AQ51" s="857"/>
      <c r="AR51" s="857"/>
      <c r="AS51" s="857"/>
      <c r="AT51" s="857"/>
      <c r="AU51" s="857"/>
      <c r="AV51" s="857"/>
      <c r="AW51" s="857"/>
      <c r="AX51" s="857"/>
      <c r="AY51" s="857"/>
      <c r="AZ51" s="860"/>
      <c r="BA51" s="860"/>
      <c r="BB51" s="860"/>
      <c r="BC51" s="860"/>
      <c r="BD51" s="860"/>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6"/>
      <c r="R52" s="857"/>
      <c r="S52" s="857"/>
      <c r="T52" s="857"/>
      <c r="U52" s="857"/>
      <c r="V52" s="857"/>
      <c r="W52" s="857"/>
      <c r="X52" s="857"/>
      <c r="Y52" s="857"/>
      <c r="Z52" s="857"/>
      <c r="AA52" s="857"/>
      <c r="AB52" s="857"/>
      <c r="AC52" s="857"/>
      <c r="AD52" s="857"/>
      <c r="AE52" s="858"/>
      <c r="AF52" s="781"/>
      <c r="AG52" s="782"/>
      <c r="AH52" s="782"/>
      <c r="AI52" s="782"/>
      <c r="AJ52" s="783"/>
      <c r="AK52" s="859"/>
      <c r="AL52" s="857"/>
      <c r="AM52" s="857"/>
      <c r="AN52" s="857"/>
      <c r="AO52" s="857"/>
      <c r="AP52" s="857"/>
      <c r="AQ52" s="857"/>
      <c r="AR52" s="857"/>
      <c r="AS52" s="857"/>
      <c r="AT52" s="857"/>
      <c r="AU52" s="857"/>
      <c r="AV52" s="857"/>
      <c r="AW52" s="857"/>
      <c r="AX52" s="857"/>
      <c r="AY52" s="857"/>
      <c r="AZ52" s="860"/>
      <c r="BA52" s="860"/>
      <c r="BB52" s="860"/>
      <c r="BC52" s="860"/>
      <c r="BD52" s="860"/>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6"/>
      <c r="R53" s="857"/>
      <c r="S53" s="857"/>
      <c r="T53" s="857"/>
      <c r="U53" s="857"/>
      <c r="V53" s="857"/>
      <c r="W53" s="857"/>
      <c r="X53" s="857"/>
      <c r="Y53" s="857"/>
      <c r="Z53" s="857"/>
      <c r="AA53" s="857"/>
      <c r="AB53" s="857"/>
      <c r="AC53" s="857"/>
      <c r="AD53" s="857"/>
      <c r="AE53" s="858"/>
      <c r="AF53" s="781"/>
      <c r="AG53" s="782"/>
      <c r="AH53" s="782"/>
      <c r="AI53" s="782"/>
      <c r="AJ53" s="783"/>
      <c r="AK53" s="859"/>
      <c r="AL53" s="857"/>
      <c r="AM53" s="857"/>
      <c r="AN53" s="857"/>
      <c r="AO53" s="857"/>
      <c r="AP53" s="857"/>
      <c r="AQ53" s="857"/>
      <c r="AR53" s="857"/>
      <c r="AS53" s="857"/>
      <c r="AT53" s="857"/>
      <c r="AU53" s="857"/>
      <c r="AV53" s="857"/>
      <c r="AW53" s="857"/>
      <c r="AX53" s="857"/>
      <c r="AY53" s="857"/>
      <c r="AZ53" s="860"/>
      <c r="BA53" s="860"/>
      <c r="BB53" s="860"/>
      <c r="BC53" s="860"/>
      <c r="BD53" s="860"/>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6"/>
      <c r="R54" s="857"/>
      <c r="S54" s="857"/>
      <c r="T54" s="857"/>
      <c r="U54" s="857"/>
      <c r="V54" s="857"/>
      <c r="W54" s="857"/>
      <c r="X54" s="857"/>
      <c r="Y54" s="857"/>
      <c r="Z54" s="857"/>
      <c r="AA54" s="857"/>
      <c r="AB54" s="857"/>
      <c r="AC54" s="857"/>
      <c r="AD54" s="857"/>
      <c r="AE54" s="858"/>
      <c r="AF54" s="781"/>
      <c r="AG54" s="782"/>
      <c r="AH54" s="782"/>
      <c r="AI54" s="782"/>
      <c r="AJ54" s="783"/>
      <c r="AK54" s="859"/>
      <c r="AL54" s="857"/>
      <c r="AM54" s="857"/>
      <c r="AN54" s="857"/>
      <c r="AO54" s="857"/>
      <c r="AP54" s="857"/>
      <c r="AQ54" s="857"/>
      <c r="AR54" s="857"/>
      <c r="AS54" s="857"/>
      <c r="AT54" s="857"/>
      <c r="AU54" s="857"/>
      <c r="AV54" s="857"/>
      <c r="AW54" s="857"/>
      <c r="AX54" s="857"/>
      <c r="AY54" s="857"/>
      <c r="AZ54" s="860"/>
      <c r="BA54" s="860"/>
      <c r="BB54" s="860"/>
      <c r="BC54" s="860"/>
      <c r="BD54" s="860"/>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6"/>
      <c r="R55" s="857"/>
      <c r="S55" s="857"/>
      <c r="T55" s="857"/>
      <c r="U55" s="857"/>
      <c r="V55" s="857"/>
      <c r="W55" s="857"/>
      <c r="X55" s="857"/>
      <c r="Y55" s="857"/>
      <c r="Z55" s="857"/>
      <c r="AA55" s="857"/>
      <c r="AB55" s="857"/>
      <c r="AC55" s="857"/>
      <c r="AD55" s="857"/>
      <c r="AE55" s="858"/>
      <c r="AF55" s="781"/>
      <c r="AG55" s="782"/>
      <c r="AH55" s="782"/>
      <c r="AI55" s="782"/>
      <c r="AJ55" s="783"/>
      <c r="AK55" s="859"/>
      <c r="AL55" s="857"/>
      <c r="AM55" s="857"/>
      <c r="AN55" s="857"/>
      <c r="AO55" s="857"/>
      <c r="AP55" s="857"/>
      <c r="AQ55" s="857"/>
      <c r="AR55" s="857"/>
      <c r="AS55" s="857"/>
      <c r="AT55" s="857"/>
      <c r="AU55" s="857"/>
      <c r="AV55" s="857"/>
      <c r="AW55" s="857"/>
      <c r="AX55" s="857"/>
      <c r="AY55" s="857"/>
      <c r="AZ55" s="860"/>
      <c r="BA55" s="860"/>
      <c r="BB55" s="860"/>
      <c r="BC55" s="860"/>
      <c r="BD55" s="860"/>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6"/>
      <c r="R56" s="857"/>
      <c r="S56" s="857"/>
      <c r="T56" s="857"/>
      <c r="U56" s="857"/>
      <c r="V56" s="857"/>
      <c r="W56" s="857"/>
      <c r="X56" s="857"/>
      <c r="Y56" s="857"/>
      <c r="Z56" s="857"/>
      <c r="AA56" s="857"/>
      <c r="AB56" s="857"/>
      <c r="AC56" s="857"/>
      <c r="AD56" s="857"/>
      <c r="AE56" s="858"/>
      <c r="AF56" s="781"/>
      <c r="AG56" s="782"/>
      <c r="AH56" s="782"/>
      <c r="AI56" s="782"/>
      <c r="AJ56" s="783"/>
      <c r="AK56" s="859"/>
      <c r="AL56" s="857"/>
      <c r="AM56" s="857"/>
      <c r="AN56" s="857"/>
      <c r="AO56" s="857"/>
      <c r="AP56" s="857"/>
      <c r="AQ56" s="857"/>
      <c r="AR56" s="857"/>
      <c r="AS56" s="857"/>
      <c r="AT56" s="857"/>
      <c r="AU56" s="857"/>
      <c r="AV56" s="857"/>
      <c r="AW56" s="857"/>
      <c r="AX56" s="857"/>
      <c r="AY56" s="857"/>
      <c r="AZ56" s="860"/>
      <c r="BA56" s="860"/>
      <c r="BB56" s="860"/>
      <c r="BC56" s="860"/>
      <c r="BD56" s="860"/>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6"/>
      <c r="R57" s="857"/>
      <c r="S57" s="857"/>
      <c r="T57" s="857"/>
      <c r="U57" s="857"/>
      <c r="V57" s="857"/>
      <c r="W57" s="857"/>
      <c r="X57" s="857"/>
      <c r="Y57" s="857"/>
      <c r="Z57" s="857"/>
      <c r="AA57" s="857"/>
      <c r="AB57" s="857"/>
      <c r="AC57" s="857"/>
      <c r="AD57" s="857"/>
      <c r="AE57" s="858"/>
      <c r="AF57" s="781"/>
      <c r="AG57" s="782"/>
      <c r="AH57" s="782"/>
      <c r="AI57" s="782"/>
      <c r="AJ57" s="783"/>
      <c r="AK57" s="859"/>
      <c r="AL57" s="857"/>
      <c r="AM57" s="857"/>
      <c r="AN57" s="857"/>
      <c r="AO57" s="857"/>
      <c r="AP57" s="857"/>
      <c r="AQ57" s="857"/>
      <c r="AR57" s="857"/>
      <c r="AS57" s="857"/>
      <c r="AT57" s="857"/>
      <c r="AU57" s="857"/>
      <c r="AV57" s="857"/>
      <c r="AW57" s="857"/>
      <c r="AX57" s="857"/>
      <c r="AY57" s="857"/>
      <c r="AZ57" s="860"/>
      <c r="BA57" s="860"/>
      <c r="BB57" s="860"/>
      <c r="BC57" s="860"/>
      <c r="BD57" s="860"/>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6"/>
      <c r="R58" s="857"/>
      <c r="S58" s="857"/>
      <c r="T58" s="857"/>
      <c r="U58" s="857"/>
      <c r="V58" s="857"/>
      <c r="W58" s="857"/>
      <c r="X58" s="857"/>
      <c r="Y58" s="857"/>
      <c r="Z58" s="857"/>
      <c r="AA58" s="857"/>
      <c r="AB58" s="857"/>
      <c r="AC58" s="857"/>
      <c r="AD58" s="857"/>
      <c r="AE58" s="858"/>
      <c r="AF58" s="781"/>
      <c r="AG58" s="782"/>
      <c r="AH58" s="782"/>
      <c r="AI58" s="782"/>
      <c r="AJ58" s="783"/>
      <c r="AK58" s="859"/>
      <c r="AL58" s="857"/>
      <c r="AM58" s="857"/>
      <c r="AN58" s="857"/>
      <c r="AO58" s="857"/>
      <c r="AP58" s="857"/>
      <c r="AQ58" s="857"/>
      <c r="AR58" s="857"/>
      <c r="AS58" s="857"/>
      <c r="AT58" s="857"/>
      <c r="AU58" s="857"/>
      <c r="AV58" s="857"/>
      <c r="AW58" s="857"/>
      <c r="AX58" s="857"/>
      <c r="AY58" s="857"/>
      <c r="AZ58" s="860"/>
      <c r="BA58" s="860"/>
      <c r="BB58" s="860"/>
      <c r="BC58" s="860"/>
      <c r="BD58" s="860"/>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6"/>
      <c r="R59" s="857"/>
      <c r="S59" s="857"/>
      <c r="T59" s="857"/>
      <c r="U59" s="857"/>
      <c r="V59" s="857"/>
      <c r="W59" s="857"/>
      <c r="X59" s="857"/>
      <c r="Y59" s="857"/>
      <c r="Z59" s="857"/>
      <c r="AA59" s="857"/>
      <c r="AB59" s="857"/>
      <c r="AC59" s="857"/>
      <c r="AD59" s="857"/>
      <c r="AE59" s="858"/>
      <c r="AF59" s="781"/>
      <c r="AG59" s="782"/>
      <c r="AH59" s="782"/>
      <c r="AI59" s="782"/>
      <c r="AJ59" s="783"/>
      <c r="AK59" s="859"/>
      <c r="AL59" s="857"/>
      <c r="AM59" s="857"/>
      <c r="AN59" s="857"/>
      <c r="AO59" s="857"/>
      <c r="AP59" s="857"/>
      <c r="AQ59" s="857"/>
      <c r="AR59" s="857"/>
      <c r="AS59" s="857"/>
      <c r="AT59" s="857"/>
      <c r="AU59" s="857"/>
      <c r="AV59" s="857"/>
      <c r="AW59" s="857"/>
      <c r="AX59" s="857"/>
      <c r="AY59" s="857"/>
      <c r="AZ59" s="860"/>
      <c r="BA59" s="860"/>
      <c r="BB59" s="860"/>
      <c r="BC59" s="860"/>
      <c r="BD59" s="860"/>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6"/>
      <c r="R60" s="857"/>
      <c r="S60" s="857"/>
      <c r="T60" s="857"/>
      <c r="U60" s="857"/>
      <c r="V60" s="857"/>
      <c r="W60" s="857"/>
      <c r="X60" s="857"/>
      <c r="Y60" s="857"/>
      <c r="Z60" s="857"/>
      <c r="AA60" s="857"/>
      <c r="AB60" s="857"/>
      <c r="AC60" s="857"/>
      <c r="AD60" s="857"/>
      <c r="AE60" s="858"/>
      <c r="AF60" s="781"/>
      <c r="AG60" s="782"/>
      <c r="AH60" s="782"/>
      <c r="AI60" s="782"/>
      <c r="AJ60" s="783"/>
      <c r="AK60" s="859"/>
      <c r="AL60" s="857"/>
      <c r="AM60" s="857"/>
      <c r="AN60" s="857"/>
      <c r="AO60" s="857"/>
      <c r="AP60" s="857"/>
      <c r="AQ60" s="857"/>
      <c r="AR60" s="857"/>
      <c r="AS60" s="857"/>
      <c r="AT60" s="857"/>
      <c r="AU60" s="857"/>
      <c r="AV60" s="857"/>
      <c r="AW60" s="857"/>
      <c r="AX60" s="857"/>
      <c r="AY60" s="857"/>
      <c r="AZ60" s="860"/>
      <c r="BA60" s="860"/>
      <c r="BB60" s="860"/>
      <c r="BC60" s="860"/>
      <c r="BD60" s="860"/>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6"/>
      <c r="R61" s="857"/>
      <c r="S61" s="857"/>
      <c r="T61" s="857"/>
      <c r="U61" s="857"/>
      <c r="V61" s="857"/>
      <c r="W61" s="857"/>
      <c r="X61" s="857"/>
      <c r="Y61" s="857"/>
      <c r="Z61" s="857"/>
      <c r="AA61" s="857"/>
      <c r="AB61" s="857"/>
      <c r="AC61" s="857"/>
      <c r="AD61" s="857"/>
      <c r="AE61" s="858"/>
      <c r="AF61" s="781"/>
      <c r="AG61" s="782"/>
      <c r="AH61" s="782"/>
      <c r="AI61" s="782"/>
      <c r="AJ61" s="783"/>
      <c r="AK61" s="859"/>
      <c r="AL61" s="857"/>
      <c r="AM61" s="857"/>
      <c r="AN61" s="857"/>
      <c r="AO61" s="857"/>
      <c r="AP61" s="857"/>
      <c r="AQ61" s="857"/>
      <c r="AR61" s="857"/>
      <c r="AS61" s="857"/>
      <c r="AT61" s="857"/>
      <c r="AU61" s="857"/>
      <c r="AV61" s="857"/>
      <c r="AW61" s="857"/>
      <c r="AX61" s="857"/>
      <c r="AY61" s="857"/>
      <c r="AZ61" s="860"/>
      <c r="BA61" s="860"/>
      <c r="BB61" s="860"/>
      <c r="BC61" s="860"/>
      <c r="BD61" s="860"/>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6"/>
      <c r="R62" s="857"/>
      <c r="S62" s="857"/>
      <c r="T62" s="857"/>
      <c r="U62" s="857"/>
      <c r="V62" s="857"/>
      <c r="W62" s="857"/>
      <c r="X62" s="857"/>
      <c r="Y62" s="857"/>
      <c r="Z62" s="857"/>
      <c r="AA62" s="857"/>
      <c r="AB62" s="857"/>
      <c r="AC62" s="857"/>
      <c r="AD62" s="857"/>
      <c r="AE62" s="858"/>
      <c r="AF62" s="781"/>
      <c r="AG62" s="782"/>
      <c r="AH62" s="782"/>
      <c r="AI62" s="782"/>
      <c r="AJ62" s="783"/>
      <c r="AK62" s="859"/>
      <c r="AL62" s="857"/>
      <c r="AM62" s="857"/>
      <c r="AN62" s="857"/>
      <c r="AO62" s="857"/>
      <c r="AP62" s="857"/>
      <c r="AQ62" s="857"/>
      <c r="AR62" s="857"/>
      <c r="AS62" s="857"/>
      <c r="AT62" s="857"/>
      <c r="AU62" s="857"/>
      <c r="AV62" s="857"/>
      <c r="AW62" s="857"/>
      <c r="AX62" s="857"/>
      <c r="AY62" s="857"/>
      <c r="AZ62" s="860"/>
      <c r="BA62" s="860"/>
      <c r="BB62" s="860"/>
      <c r="BC62" s="860"/>
      <c r="BD62" s="860"/>
      <c r="BE62" s="848"/>
      <c r="BF62" s="848"/>
      <c r="BG62" s="848"/>
      <c r="BH62" s="848"/>
      <c r="BI62" s="849"/>
      <c r="BJ62" s="868"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395</v>
      </c>
      <c r="C63" s="811"/>
      <c r="D63" s="811"/>
      <c r="E63" s="811"/>
      <c r="F63" s="811"/>
      <c r="G63" s="811"/>
      <c r="H63" s="811"/>
      <c r="I63" s="811"/>
      <c r="J63" s="811"/>
      <c r="K63" s="811"/>
      <c r="L63" s="811"/>
      <c r="M63" s="811"/>
      <c r="N63" s="811"/>
      <c r="O63" s="811"/>
      <c r="P63" s="812"/>
      <c r="Q63" s="861"/>
      <c r="R63" s="862"/>
      <c r="S63" s="862"/>
      <c r="T63" s="862"/>
      <c r="U63" s="862"/>
      <c r="V63" s="862"/>
      <c r="W63" s="862"/>
      <c r="X63" s="862"/>
      <c r="Y63" s="862"/>
      <c r="Z63" s="862"/>
      <c r="AA63" s="862"/>
      <c r="AB63" s="862"/>
      <c r="AC63" s="862"/>
      <c r="AD63" s="862"/>
      <c r="AE63" s="863"/>
      <c r="AF63" s="864">
        <v>5218</v>
      </c>
      <c r="AG63" s="865"/>
      <c r="AH63" s="865"/>
      <c r="AI63" s="865"/>
      <c r="AJ63" s="866"/>
      <c r="AK63" s="867"/>
      <c r="AL63" s="862"/>
      <c r="AM63" s="862"/>
      <c r="AN63" s="862"/>
      <c r="AO63" s="862"/>
      <c r="AP63" s="865">
        <v>23128</v>
      </c>
      <c r="AQ63" s="865"/>
      <c r="AR63" s="865"/>
      <c r="AS63" s="865"/>
      <c r="AT63" s="865"/>
      <c r="AU63" s="865">
        <v>14534</v>
      </c>
      <c r="AV63" s="865"/>
      <c r="AW63" s="865"/>
      <c r="AX63" s="865"/>
      <c r="AY63" s="865"/>
      <c r="AZ63" s="869"/>
      <c r="BA63" s="869"/>
      <c r="BB63" s="869"/>
      <c r="BC63" s="869"/>
      <c r="BD63" s="869"/>
      <c r="BE63" s="870"/>
      <c r="BF63" s="870"/>
      <c r="BG63" s="870"/>
      <c r="BH63" s="870"/>
      <c r="BI63" s="871"/>
      <c r="BJ63" s="872" t="s">
        <v>111</v>
      </c>
      <c r="BK63" s="873"/>
      <c r="BL63" s="873"/>
      <c r="BM63" s="873"/>
      <c r="BN63" s="874"/>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5" t="s">
        <v>377</v>
      </c>
      <c r="AG66" s="833"/>
      <c r="AH66" s="833"/>
      <c r="AI66" s="833"/>
      <c r="AJ66" s="876"/>
      <c r="AK66" s="737" t="s">
        <v>378</v>
      </c>
      <c r="AL66" s="761"/>
      <c r="AM66" s="761"/>
      <c r="AN66" s="761"/>
      <c r="AO66" s="762"/>
      <c r="AP66" s="737" t="s">
        <v>379</v>
      </c>
      <c r="AQ66" s="738"/>
      <c r="AR66" s="738"/>
      <c r="AS66" s="738"/>
      <c r="AT66" s="739"/>
      <c r="AU66" s="737" t="s">
        <v>398</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7"/>
      <c r="AG67" s="836"/>
      <c r="AH67" s="836"/>
      <c r="AI67" s="836"/>
      <c r="AJ67" s="878"/>
      <c r="AK67" s="879"/>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9"/>
    </row>
    <row r="68" spans="1:131" s="200" customFormat="1" ht="26.25" customHeight="1" thickTop="1" x14ac:dyDescent="0.15">
      <c r="A68" s="211">
        <v>1</v>
      </c>
      <c r="B68" s="892" t="s">
        <v>546</v>
      </c>
      <c r="C68" s="893"/>
      <c r="D68" s="893"/>
      <c r="E68" s="893"/>
      <c r="F68" s="893"/>
      <c r="G68" s="893"/>
      <c r="H68" s="893"/>
      <c r="I68" s="893"/>
      <c r="J68" s="893"/>
      <c r="K68" s="893"/>
      <c r="L68" s="893"/>
      <c r="M68" s="893"/>
      <c r="N68" s="893"/>
      <c r="O68" s="893"/>
      <c r="P68" s="894"/>
      <c r="Q68" s="895">
        <v>9229</v>
      </c>
      <c r="R68" s="889"/>
      <c r="S68" s="889"/>
      <c r="T68" s="889"/>
      <c r="U68" s="889"/>
      <c r="V68" s="889">
        <v>7683</v>
      </c>
      <c r="W68" s="889"/>
      <c r="X68" s="889"/>
      <c r="Y68" s="889"/>
      <c r="Z68" s="889"/>
      <c r="AA68" s="889">
        <v>1546</v>
      </c>
      <c r="AB68" s="889"/>
      <c r="AC68" s="889"/>
      <c r="AD68" s="889"/>
      <c r="AE68" s="889"/>
      <c r="AF68" s="889">
        <v>1546</v>
      </c>
      <c r="AG68" s="889"/>
      <c r="AH68" s="889"/>
      <c r="AI68" s="889"/>
      <c r="AJ68" s="889"/>
      <c r="AK68" s="889" t="s">
        <v>545</v>
      </c>
      <c r="AL68" s="889"/>
      <c r="AM68" s="889"/>
      <c r="AN68" s="889"/>
      <c r="AO68" s="889"/>
      <c r="AP68" s="889" t="s">
        <v>545</v>
      </c>
      <c r="AQ68" s="889"/>
      <c r="AR68" s="889"/>
      <c r="AS68" s="889"/>
      <c r="AT68" s="889"/>
      <c r="AU68" s="889" t="s">
        <v>545</v>
      </c>
      <c r="AV68" s="889"/>
      <c r="AW68" s="889"/>
      <c r="AX68" s="889"/>
      <c r="AY68" s="889"/>
      <c r="AZ68" s="890"/>
      <c r="BA68" s="890"/>
      <c r="BB68" s="890"/>
      <c r="BC68" s="890"/>
      <c r="BD68" s="891"/>
      <c r="BE68" s="218"/>
      <c r="BF68" s="218"/>
      <c r="BG68" s="218"/>
      <c r="BH68" s="218"/>
      <c r="BI68" s="218"/>
      <c r="BJ68" s="218"/>
      <c r="BK68" s="218"/>
      <c r="BL68" s="218"/>
      <c r="BM68" s="218"/>
      <c r="BN68" s="218"/>
      <c r="BO68" s="218"/>
      <c r="BP68" s="218"/>
      <c r="BQ68" s="215">
        <v>62</v>
      </c>
      <c r="BR68" s="220"/>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9"/>
    </row>
    <row r="69" spans="1:131" s="200" customFormat="1" ht="26.25" customHeight="1" x14ac:dyDescent="0.15">
      <c r="A69" s="214">
        <v>2</v>
      </c>
      <c r="B69" s="896" t="s">
        <v>547</v>
      </c>
      <c r="C69" s="897"/>
      <c r="D69" s="897"/>
      <c r="E69" s="897"/>
      <c r="F69" s="897"/>
      <c r="G69" s="897"/>
      <c r="H69" s="897"/>
      <c r="I69" s="897"/>
      <c r="J69" s="897"/>
      <c r="K69" s="897"/>
      <c r="L69" s="897"/>
      <c r="M69" s="897"/>
      <c r="N69" s="897"/>
      <c r="O69" s="897"/>
      <c r="P69" s="898"/>
      <c r="Q69" s="899">
        <v>142</v>
      </c>
      <c r="R69" s="851"/>
      <c r="S69" s="851"/>
      <c r="T69" s="851"/>
      <c r="U69" s="851"/>
      <c r="V69" s="851">
        <v>131</v>
      </c>
      <c r="W69" s="851"/>
      <c r="X69" s="851"/>
      <c r="Y69" s="851"/>
      <c r="Z69" s="851"/>
      <c r="AA69" s="851">
        <v>11</v>
      </c>
      <c r="AB69" s="851"/>
      <c r="AC69" s="851"/>
      <c r="AD69" s="851"/>
      <c r="AE69" s="851"/>
      <c r="AF69" s="851">
        <v>11</v>
      </c>
      <c r="AG69" s="851"/>
      <c r="AH69" s="851"/>
      <c r="AI69" s="851"/>
      <c r="AJ69" s="851"/>
      <c r="AK69" s="851" t="s">
        <v>486</v>
      </c>
      <c r="AL69" s="851"/>
      <c r="AM69" s="851"/>
      <c r="AN69" s="851"/>
      <c r="AO69" s="851"/>
      <c r="AP69" s="851" t="s">
        <v>486</v>
      </c>
      <c r="AQ69" s="851"/>
      <c r="AR69" s="851"/>
      <c r="AS69" s="851"/>
      <c r="AT69" s="851"/>
      <c r="AU69" s="851" t="s">
        <v>486</v>
      </c>
      <c r="AV69" s="851"/>
      <c r="AW69" s="851"/>
      <c r="AX69" s="851"/>
      <c r="AY69" s="851"/>
      <c r="AZ69" s="900"/>
      <c r="BA69" s="900"/>
      <c r="BB69" s="900"/>
      <c r="BC69" s="900"/>
      <c r="BD69" s="901"/>
      <c r="BE69" s="218"/>
      <c r="BF69" s="218"/>
      <c r="BG69" s="218"/>
      <c r="BH69" s="218"/>
      <c r="BI69" s="218"/>
      <c r="BJ69" s="218"/>
      <c r="BK69" s="218"/>
      <c r="BL69" s="218"/>
      <c r="BM69" s="218"/>
      <c r="BN69" s="218"/>
      <c r="BO69" s="218"/>
      <c r="BP69" s="218"/>
      <c r="BQ69" s="215">
        <v>63</v>
      </c>
      <c r="BR69" s="220"/>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9"/>
    </row>
    <row r="70" spans="1:131" s="200" customFormat="1" ht="26.25" customHeight="1" x14ac:dyDescent="0.15">
      <c r="A70" s="214">
        <v>3</v>
      </c>
      <c r="B70" s="896" t="s">
        <v>548</v>
      </c>
      <c r="C70" s="897"/>
      <c r="D70" s="897"/>
      <c r="E70" s="897"/>
      <c r="F70" s="897"/>
      <c r="G70" s="897"/>
      <c r="H70" s="897"/>
      <c r="I70" s="897"/>
      <c r="J70" s="897"/>
      <c r="K70" s="897"/>
      <c r="L70" s="897"/>
      <c r="M70" s="897"/>
      <c r="N70" s="897"/>
      <c r="O70" s="897"/>
      <c r="P70" s="898"/>
      <c r="Q70" s="899">
        <v>1433</v>
      </c>
      <c r="R70" s="851"/>
      <c r="S70" s="851"/>
      <c r="T70" s="851"/>
      <c r="U70" s="851"/>
      <c r="V70" s="851">
        <v>1305</v>
      </c>
      <c r="W70" s="851"/>
      <c r="X70" s="851"/>
      <c r="Y70" s="851"/>
      <c r="Z70" s="851"/>
      <c r="AA70" s="851">
        <v>128</v>
      </c>
      <c r="AB70" s="851"/>
      <c r="AC70" s="851"/>
      <c r="AD70" s="851"/>
      <c r="AE70" s="851"/>
      <c r="AF70" s="851">
        <v>128</v>
      </c>
      <c r="AG70" s="851"/>
      <c r="AH70" s="851"/>
      <c r="AI70" s="851"/>
      <c r="AJ70" s="851"/>
      <c r="AK70" s="851">
        <v>57</v>
      </c>
      <c r="AL70" s="851"/>
      <c r="AM70" s="851"/>
      <c r="AN70" s="851"/>
      <c r="AO70" s="851"/>
      <c r="AP70" s="851">
        <v>2258</v>
      </c>
      <c r="AQ70" s="851"/>
      <c r="AR70" s="851"/>
      <c r="AS70" s="851"/>
      <c r="AT70" s="851"/>
      <c r="AU70" s="851">
        <v>1673</v>
      </c>
      <c r="AV70" s="851"/>
      <c r="AW70" s="851"/>
      <c r="AX70" s="851"/>
      <c r="AY70" s="851"/>
      <c r="AZ70" s="900"/>
      <c r="BA70" s="900"/>
      <c r="BB70" s="900"/>
      <c r="BC70" s="900"/>
      <c r="BD70" s="901"/>
      <c r="BE70" s="218"/>
      <c r="BF70" s="218"/>
      <c r="BG70" s="218"/>
      <c r="BH70" s="218"/>
      <c r="BI70" s="218"/>
      <c r="BJ70" s="218"/>
      <c r="BK70" s="218"/>
      <c r="BL70" s="218"/>
      <c r="BM70" s="218"/>
      <c r="BN70" s="218"/>
      <c r="BO70" s="218"/>
      <c r="BP70" s="218"/>
      <c r="BQ70" s="215">
        <v>64</v>
      </c>
      <c r="BR70" s="220"/>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9"/>
    </row>
    <row r="71" spans="1:131" s="200" customFormat="1" ht="26.25" customHeight="1" x14ac:dyDescent="0.15">
      <c r="A71" s="214">
        <v>4</v>
      </c>
      <c r="B71" s="896" t="s">
        <v>549</v>
      </c>
      <c r="C71" s="897"/>
      <c r="D71" s="897"/>
      <c r="E71" s="897"/>
      <c r="F71" s="897"/>
      <c r="G71" s="897"/>
      <c r="H71" s="897"/>
      <c r="I71" s="897"/>
      <c r="J71" s="897"/>
      <c r="K71" s="897"/>
      <c r="L71" s="897"/>
      <c r="M71" s="897"/>
      <c r="N71" s="897"/>
      <c r="O71" s="897"/>
      <c r="P71" s="898"/>
      <c r="Q71" s="899">
        <f>228+318</f>
        <v>546</v>
      </c>
      <c r="R71" s="851"/>
      <c r="S71" s="851"/>
      <c r="T71" s="851"/>
      <c r="U71" s="851"/>
      <c r="V71" s="851">
        <f>206+310</f>
        <v>516</v>
      </c>
      <c r="W71" s="851"/>
      <c r="X71" s="851"/>
      <c r="Y71" s="851"/>
      <c r="Z71" s="851"/>
      <c r="AA71" s="851">
        <f>22+40</f>
        <v>62</v>
      </c>
      <c r="AB71" s="851"/>
      <c r="AC71" s="851"/>
      <c r="AD71" s="851"/>
      <c r="AE71" s="851"/>
      <c r="AF71" s="851">
        <f>15+40</f>
        <v>55</v>
      </c>
      <c r="AG71" s="851"/>
      <c r="AH71" s="851"/>
      <c r="AI71" s="851"/>
      <c r="AJ71" s="851"/>
      <c r="AK71" s="851">
        <v>8</v>
      </c>
      <c r="AL71" s="851"/>
      <c r="AM71" s="851"/>
      <c r="AN71" s="851"/>
      <c r="AO71" s="851"/>
      <c r="AP71" s="851" t="s">
        <v>486</v>
      </c>
      <c r="AQ71" s="851"/>
      <c r="AR71" s="851"/>
      <c r="AS71" s="851"/>
      <c r="AT71" s="851"/>
      <c r="AU71" s="851" t="s">
        <v>486</v>
      </c>
      <c r="AV71" s="851"/>
      <c r="AW71" s="851"/>
      <c r="AX71" s="851"/>
      <c r="AY71" s="851"/>
      <c r="AZ71" s="900"/>
      <c r="BA71" s="900"/>
      <c r="BB71" s="900"/>
      <c r="BC71" s="900"/>
      <c r="BD71" s="901"/>
      <c r="BE71" s="218"/>
      <c r="BF71" s="218"/>
      <c r="BG71" s="218"/>
      <c r="BH71" s="218"/>
      <c r="BI71" s="218"/>
      <c r="BJ71" s="218"/>
      <c r="BK71" s="218"/>
      <c r="BL71" s="218"/>
      <c r="BM71" s="218"/>
      <c r="BN71" s="218"/>
      <c r="BO71" s="218"/>
      <c r="BP71" s="218"/>
      <c r="BQ71" s="215">
        <v>65</v>
      </c>
      <c r="BR71" s="220"/>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9"/>
    </row>
    <row r="72" spans="1:131" s="200" customFormat="1" ht="26.25" customHeight="1" x14ac:dyDescent="0.15">
      <c r="A72" s="214">
        <v>5</v>
      </c>
      <c r="B72" s="896" t="s">
        <v>550</v>
      </c>
      <c r="C72" s="897"/>
      <c r="D72" s="897"/>
      <c r="E72" s="897"/>
      <c r="F72" s="897"/>
      <c r="G72" s="897"/>
      <c r="H72" s="897"/>
      <c r="I72" s="897"/>
      <c r="J72" s="897"/>
      <c r="K72" s="897"/>
      <c r="L72" s="897"/>
      <c r="M72" s="897"/>
      <c r="N72" s="897"/>
      <c r="O72" s="897"/>
      <c r="P72" s="898"/>
      <c r="Q72" s="899">
        <v>60</v>
      </c>
      <c r="R72" s="851"/>
      <c r="S72" s="851"/>
      <c r="T72" s="851"/>
      <c r="U72" s="851"/>
      <c r="V72" s="851">
        <v>58</v>
      </c>
      <c r="W72" s="851"/>
      <c r="X72" s="851"/>
      <c r="Y72" s="851"/>
      <c r="Z72" s="851"/>
      <c r="AA72" s="851">
        <v>2</v>
      </c>
      <c r="AB72" s="851"/>
      <c r="AC72" s="851"/>
      <c r="AD72" s="851"/>
      <c r="AE72" s="851"/>
      <c r="AF72" s="851">
        <v>2</v>
      </c>
      <c r="AG72" s="851"/>
      <c r="AH72" s="851"/>
      <c r="AI72" s="851"/>
      <c r="AJ72" s="851"/>
      <c r="AK72" s="851">
        <v>4</v>
      </c>
      <c r="AL72" s="851"/>
      <c r="AM72" s="851"/>
      <c r="AN72" s="851"/>
      <c r="AO72" s="851"/>
      <c r="AP72" s="851" t="s">
        <v>486</v>
      </c>
      <c r="AQ72" s="851"/>
      <c r="AR72" s="851"/>
      <c r="AS72" s="851"/>
      <c r="AT72" s="851"/>
      <c r="AU72" s="851" t="s">
        <v>486</v>
      </c>
      <c r="AV72" s="851"/>
      <c r="AW72" s="851"/>
      <c r="AX72" s="851"/>
      <c r="AY72" s="851"/>
      <c r="AZ72" s="900"/>
      <c r="BA72" s="900"/>
      <c r="BB72" s="900"/>
      <c r="BC72" s="900"/>
      <c r="BD72" s="901"/>
      <c r="BE72" s="218"/>
      <c r="BF72" s="218"/>
      <c r="BG72" s="218"/>
      <c r="BH72" s="218"/>
      <c r="BI72" s="218"/>
      <c r="BJ72" s="218"/>
      <c r="BK72" s="218"/>
      <c r="BL72" s="218"/>
      <c r="BM72" s="218"/>
      <c r="BN72" s="218"/>
      <c r="BO72" s="218"/>
      <c r="BP72" s="218"/>
      <c r="BQ72" s="215">
        <v>66</v>
      </c>
      <c r="BR72" s="220"/>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9"/>
    </row>
    <row r="73" spans="1:131" s="200" customFormat="1" ht="26.25" customHeight="1" x14ac:dyDescent="0.15">
      <c r="A73" s="214">
        <v>6</v>
      </c>
      <c r="B73" s="896" t="s">
        <v>551</v>
      </c>
      <c r="C73" s="897"/>
      <c r="D73" s="897"/>
      <c r="E73" s="897"/>
      <c r="F73" s="897"/>
      <c r="G73" s="897"/>
      <c r="H73" s="897"/>
      <c r="I73" s="897"/>
      <c r="J73" s="897"/>
      <c r="K73" s="897"/>
      <c r="L73" s="897"/>
      <c r="M73" s="897"/>
      <c r="N73" s="897"/>
      <c r="O73" s="897"/>
      <c r="P73" s="898"/>
      <c r="Q73" s="899">
        <f>121+141609</f>
        <v>141730</v>
      </c>
      <c r="R73" s="851"/>
      <c r="S73" s="851"/>
      <c r="T73" s="851"/>
      <c r="U73" s="851"/>
      <c r="V73" s="851">
        <f>94+138382</f>
        <v>138476</v>
      </c>
      <c r="W73" s="851"/>
      <c r="X73" s="851"/>
      <c r="Y73" s="851"/>
      <c r="Z73" s="851"/>
      <c r="AA73" s="851">
        <f>27+3227</f>
        <v>3254</v>
      </c>
      <c r="AB73" s="851"/>
      <c r="AC73" s="851"/>
      <c r="AD73" s="851"/>
      <c r="AE73" s="851"/>
      <c r="AF73" s="851">
        <f>25+3227</f>
        <v>3252</v>
      </c>
      <c r="AG73" s="851"/>
      <c r="AH73" s="851"/>
      <c r="AI73" s="851"/>
      <c r="AJ73" s="851"/>
      <c r="AK73" s="851">
        <v>121</v>
      </c>
      <c r="AL73" s="851"/>
      <c r="AM73" s="851"/>
      <c r="AN73" s="851"/>
      <c r="AO73" s="851"/>
      <c r="AP73" s="851" t="s">
        <v>486</v>
      </c>
      <c r="AQ73" s="851"/>
      <c r="AR73" s="851"/>
      <c r="AS73" s="851"/>
      <c r="AT73" s="851"/>
      <c r="AU73" s="851" t="s">
        <v>486</v>
      </c>
      <c r="AV73" s="851"/>
      <c r="AW73" s="851"/>
      <c r="AX73" s="851"/>
      <c r="AY73" s="851"/>
      <c r="AZ73" s="900"/>
      <c r="BA73" s="900"/>
      <c r="BB73" s="900"/>
      <c r="BC73" s="900"/>
      <c r="BD73" s="901"/>
      <c r="BE73" s="218"/>
      <c r="BF73" s="218"/>
      <c r="BG73" s="218"/>
      <c r="BH73" s="218"/>
      <c r="BI73" s="218"/>
      <c r="BJ73" s="218"/>
      <c r="BK73" s="218"/>
      <c r="BL73" s="218"/>
      <c r="BM73" s="218"/>
      <c r="BN73" s="218"/>
      <c r="BO73" s="218"/>
      <c r="BP73" s="218"/>
      <c r="BQ73" s="215">
        <v>67</v>
      </c>
      <c r="BR73" s="220"/>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9"/>
    </row>
    <row r="74" spans="1:131" s="200" customFormat="1" ht="26.25" customHeight="1" x14ac:dyDescent="0.15">
      <c r="A74" s="214">
        <v>7</v>
      </c>
      <c r="B74" s="896" t="s">
        <v>552</v>
      </c>
      <c r="C74" s="897"/>
      <c r="D74" s="897"/>
      <c r="E74" s="897"/>
      <c r="F74" s="897"/>
      <c r="G74" s="897"/>
      <c r="H74" s="897"/>
      <c r="I74" s="897"/>
      <c r="J74" s="897"/>
      <c r="K74" s="897"/>
      <c r="L74" s="897"/>
      <c r="M74" s="897"/>
      <c r="N74" s="897"/>
      <c r="O74" s="897"/>
      <c r="P74" s="898"/>
      <c r="Q74" s="899">
        <v>247</v>
      </c>
      <c r="R74" s="851"/>
      <c r="S74" s="851"/>
      <c r="T74" s="851"/>
      <c r="U74" s="851"/>
      <c r="V74" s="851">
        <v>233</v>
      </c>
      <c r="W74" s="851"/>
      <c r="X74" s="851"/>
      <c r="Y74" s="851"/>
      <c r="Z74" s="851"/>
      <c r="AA74" s="851">
        <v>14</v>
      </c>
      <c r="AB74" s="851"/>
      <c r="AC74" s="851"/>
      <c r="AD74" s="851"/>
      <c r="AE74" s="851"/>
      <c r="AF74" s="851">
        <v>14</v>
      </c>
      <c r="AG74" s="851"/>
      <c r="AH74" s="851"/>
      <c r="AI74" s="851"/>
      <c r="AJ74" s="851"/>
      <c r="AK74" s="851" t="s">
        <v>486</v>
      </c>
      <c r="AL74" s="851"/>
      <c r="AM74" s="851"/>
      <c r="AN74" s="851"/>
      <c r="AO74" s="851"/>
      <c r="AP74" s="851">
        <v>25</v>
      </c>
      <c r="AQ74" s="851"/>
      <c r="AR74" s="851"/>
      <c r="AS74" s="851"/>
      <c r="AT74" s="851"/>
      <c r="AU74" s="851">
        <v>16</v>
      </c>
      <c r="AV74" s="851"/>
      <c r="AW74" s="851"/>
      <c r="AX74" s="851"/>
      <c r="AY74" s="851"/>
      <c r="AZ74" s="900"/>
      <c r="BA74" s="900"/>
      <c r="BB74" s="900"/>
      <c r="BC74" s="900"/>
      <c r="BD74" s="901"/>
      <c r="BE74" s="218"/>
      <c r="BF74" s="218"/>
      <c r="BG74" s="218"/>
      <c r="BH74" s="218"/>
      <c r="BI74" s="218"/>
      <c r="BJ74" s="218"/>
      <c r="BK74" s="218"/>
      <c r="BL74" s="218"/>
      <c r="BM74" s="218"/>
      <c r="BN74" s="218"/>
      <c r="BO74" s="218"/>
      <c r="BP74" s="218"/>
      <c r="BQ74" s="215">
        <v>68</v>
      </c>
      <c r="BR74" s="220"/>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9"/>
    </row>
    <row r="75" spans="1:131" s="200" customFormat="1" ht="26.25" customHeight="1" x14ac:dyDescent="0.15">
      <c r="A75" s="214">
        <v>8</v>
      </c>
      <c r="B75" s="896" t="s">
        <v>553</v>
      </c>
      <c r="C75" s="897"/>
      <c r="D75" s="897"/>
      <c r="E75" s="897"/>
      <c r="F75" s="897"/>
      <c r="G75" s="897"/>
      <c r="H75" s="897"/>
      <c r="I75" s="897"/>
      <c r="J75" s="897"/>
      <c r="K75" s="897"/>
      <c r="L75" s="897"/>
      <c r="M75" s="897"/>
      <c r="N75" s="897"/>
      <c r="O75" s="897"/>
      <c r="P75" s="898"/>
      <c r="Q75" s="902">
        <v>630</v>
      </c>
      <c r="R75" s="903"/>
      <c r="S75" s="903"/>
      <c r="T75" s="903"/>
      <c r="U75" s="850"/>
      <c r="V75" s="904">
        <v>616</v>
      </c>
      <c r="W75" s="903"/>
      <c r="X75" s="903"/>
      <c r="Y75" s="903"/>
      <c r="Z75" s="850"/>
      <c r="AA75" s="904">
        <v>14</v>
      </c>
      <c r="AB75" s="903"/>
      <c r="AC75" s="903"/>
      <c r="AD75" s="903"/>
      <c r="AE75" s="850"/>
      <c r="AF75" s="904">
        <v>14</v>
      </c>
      <c r="AG75" s="903"/>
      <c r="AH75" s="903"/>
      <c r="AI75" s="903"/>
      <c r="AJ75" s="850"/>
      <c r="AK75" s="904">
        <v>10</v>
      </c>
      <c r="AL75" s="903"/>
      <c r="AM75" s="903"/>
      <c r="AN75" s="903"/>
      <c r="AO75" s="850"/>
      <c r="AP75" s="904">
        <v>466</v>
      </c>
      <c r="AQ75" s="903"/>
      <c r="AR75" s="903"/>
      <c r="AS75" s="903"/>
      <c r="AT75" s="850"/>
      <c r="AU75" s="851">
        <v>169</v>
      </c>
      <c r="AV75" s="851"/>
      <c r="AW75" s="851"/>
      <c r="AX75" s="851"/>
      <c r="AY75" s="851"/>
      <c r="AZ75" s="900"/>
      <c r="BA75" s="900"/>
      <c r="BB75" s="900"/>
      <c r="BC75" s="900"/>
      <c r="BD75" s="901"/>
      <c r="BE75" s="218"/>
      <c r="BF75" s="218"/>
      <c r="BG75" s="218"/>
      <c r="BH75" s="218"/>
      <c r="BI75" s="218"/>
      <c r="BJ75" s="218"/>
      <c r="BK75" s="218"/>
      <c r="BL75" s="218"/>
      <c r="BM75" s="218"/>
      <c r="BN75" s="218"/>
      <c r="BO75" s="218"/>
      <c r="BP75" s="218"/>
      <c r="BQ75" s="215">
        <v>69</v>
      </c>
      <c r="BR75" s="220"/>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9"/>
    </row>
    <row r="76" spans="1:131" s="200" customFormat="1" ht="26.25" customHeight="1" x14ac:dyDescent="0.15">
      <c r="A76" s="214">
        <v>9</v>
      </c>
      <c r="B76" s="896"/>
      <c r="C76" s="897"/>
      <c r="D76" s="897"/>
      <c r="E76" s="897"/>
      <c r="F76" s="897"/>
      <c r="G76" s="897"/>
      <c r="H76" s="897"/>
      <c r="I76" s="897"/>
      <c r="J76" s="897"/>
      <c r="K76" s="897"/>
      <c r="L76" s="897"/>
      <c r="M76" s="897"/>
      <c r="N76" s="897"/>
      <c r="O76" s="897"/>
      <c r="P76" s="898"/>
      <c r="Q76" s="902"/>
      <c r="R76" s="903"/>
      <c r="S76" s="903"/>
      <c r="T76" s="903"/>
      <c r="U76" s="850"/>
      <c r="V76" s="904"/>
      <c r="W76" s="903"/>
      <c r="X76" s="903"/>
      <c r="Y76" s="903"/>
      <c r="Z76" s="850"/>
      <c r="AA76" s="904"/>
      <c r="AB76" s="903"/>
      <c r="AC76" s="903"/>
      <c r="AD76" s="903"/>
      <c r="AE76" s="850"/>
      <c r="AF76" s="904"/>
      <c r="AG76" s="903"/>
      <c r="AH76" s="903"/>
      <c r="AI76" s="903"/>
      <c r="AJ76" s="850"/>
      <c r="AK76" s="904"/>
      <c r="AL76" s="903"/>
      <c r="AM76" s="903"/>
      <c r="AN76" s="903"/>
      <c r="AO76" s="850"/>
      <c r="AP76" s="904"/>
      <c r="AQ76" s="903"/>
      <c r="AR76" s="903"/>
      <c r="AS76" s="903"/>
      <c r="AT76" s="850"/>
      <c r="AU76" s="904"/>
      <c r="AV76" s="903"/>
      <c r="AW76" s="903"/>
      <c r="AX76" s="903"/>
      <c r="AY76" s="850"/>
      <c r="AZ76" s="900"/>
      <c r="BA76" s="900"/>
      <c r="BB76" s="900"/>
      <c r="BC76" s="900"/>
      <c r="BD76" s="901"/>
      <c r="BE76" s="218"/>
      <c r="BF76" s="218"/>
      <c r="BG76" s="218"/>
      <c r="BH76" s="218"/>
      <c r="BI76" s="218"/>
      <c r="BJ76" s="218"/>
      <c r="BK76" s="218"/>
      <c r="BL76" s="218"/>
      <c r="BM76" s="218"/>
      <c r="BN76" s="218"/>
      <c r="BO76" s="218"/>
      <c r="BP76" s="218"/>
      <c r="BQ76" s="215">
        <v>70</v>
      </c>
      <c r="BR76" s="220"/>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9"/>
    </row>
    <row r="77" spans="1:131" s="200" customFormat="1" ht="26.25" customHeight="1" x14ac:dyDescent="0.15">
      <c r="A77" s="214">
        <v>10</v>
      </c>
      <c r="B77" s="896"/>
      <c r="C77" s="897"/>
      <c r="D77" s="897"/>
      <c r="E77" s="897"/>
      <c r="F77" s="897"/>
      <c r="G77" s="897"/>
      <c r="H77" s="897"/>
      <c r="I77" s="897"/>
      <c r="J77" s="897"/>
      <c r="K77" s="897"/>
      <c r="L77" s="897"/>
      <c r="M77" s="897"/>
      <c r="N77" s="897"/>
      <c r="O77" s="897"/>
      <c r="P77" s="898"/>
      <c r="Q77" s="902"/>
      <c r="R77" s="903"/>
      <c r="S77" s="903"/>
      <c r="T77" s="903"/>
      <c r="U77" s="850"/>
      <c r="V77" s="904"/>
      <c r="W77" s="903"/>
      <c r="X77" s="903"/>
      <c r="Y77" s="903"/>
      <c r="Z77" s="850"/>
      <c r="AA77" s="904"/>
      <c r="AB77" s="903"/>
      <c r="AC77" s="903"/>
      <c r="AD77" s="903"/>
      <c r="AE77" s="850"/>
      <c r="AF77" s="904"/>
      <c r="AG77" s="903"/>
      <c r="AH77" s="903"/>
      <c r="AI77" s="903"/>
      <c r="AJ77" s="850"/>
      <c r="AK77" s="904"/>
      <c r="AL77" s="903"/>
      <c r="AM77" s="903"/>
      <c r="AN77" s="903"/>
      <c r="AO77" s="850"/>
      <c r="AP77" s="904"/>
      <c r="AQ77" s="903"/>
      <c r="AR77" s="903"/>
      <c r="AS77" s="903"/>
      <c r="AT77" s="850"/>
      <c r="AU77" s="904"/>
      <c r="AV77" s="903"/>
      <c r="AW77" s="903"/>
      <c r="AX77" s="903"/>
      <c r="AY77" s="850"/>
      <c r="AZ77" s="900"/>
      <c r="BA77" s="900"/>
      <c r="BB77" s="900"/>
      <c r="BC77" s="900"/>
      <c r="BD77" s="901"/>
      <c r="BE77" s="218"/>
      <c r="BF77" s="218"/>
      <c r="BG77" s="218"/>
      <c r="BH77" s="218"/>
      <c r="BI77" s="218"/>
      <c r="BJ77" s="218"/>
      <c r="BK77" s="218"/>
      <c r="BL77" s="218"/>
      <c r="BM77" s="218"/>
      <c r="BN77" s="218"/>
      <c r="BO77" s="218"/>
      <c r="BP77" s="218"/>
      <c r="BQ77" s="215">
        <v>71</v>
      </c>
      <c r="BR77" s="220"/>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9"/>
    </row>
    <row r="78" spans="1:131" s="200" customFormat="1" ht="26.25" customHeight="1" x14ac:dyDescent="0.15">
      <c r="A78" s="214">
        <v>11</v>
      </c>
      <c r="B78" s="896"/>
      <c r="C78" s="897"/>
      <c r="D78" s="897"/>
      <c r="E78" s="897"/>
      <c r="F78" s="897"/>
      <c r="G78" s="897"/>
      <c r="H78" s="897"/>
      <c r="I78" s="897"/>
      <c r="J78" s="897"/>
      <c r="K78" s="897"/>
      <c r="L78" s="897"/>
      <c r="M78" s="897"/>
      <c r="N78" s="897"/>
      <c r="O78" s="897"/>
      <c r="P78" s="898"/>
      <c r="Q78" s="899"/>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00"/>
      <c r="BA78" s="900"/>
      <c r="BB78" s="900"/>
      <c r="BC78" s="900"/>
      <c r="BD78" s="901"/>
      <c r="BE78" s="218"/>
      <c r="BF78" s="218"/>
      <c r="BG78" s="218"/>
      <c r="BH78" s="218"/>
      <c r="BI78" s="218"/>
      <c r="BJ78" s="221"/>
      <c r="BK78" s="221"/>
      <c r="BL78" s="221"/>
      <c r="BM78" s="221"/>
      <c r="BN78" s="221"/>
      <c r="BO78" s="218"/>
      <c r="BP78" s="218"/>
      <c r="BQ78" s="215">
        <v>72</v>
      </c>
      <c r="BR78" s="220"/>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9"/>
    </row>
    <row r="79" spans="1:131" s="200" customFormat="1" ht="26.25" customHeight="1" x14ac:dyDescent="0.15">
      <c r="A79" s="214">
        <v>12</v>
      </c>
      <c r="B79" s="896"/>
      <c r="C79" s="897"/>
      <c r="D79" s="897"/>
      <c r="E79" s="897"/>
      <c r="F79" s="897"/>
      <c r="G79" s="897"/>
      <c r="H79" s="897"/>
      <c r="I79" s="897"/>
      <c r="J79" s="897"/>
      <c r="K79" s="897"/>
      <c r="L79" s="897"/>
      <c r="M79" s="897"/>
      <c r="N79" s="897"/>
      <c r="O79" s="897"/>
      <c r="P79" s="898"/>
      <c r="Q79" s="899"/>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0"/>
      <c r="BA79" s="900"/>
      <c r="BB79" s="900"/>
      <c r="BC79" s="900"/>
      <c r="BD79" s="901"/>
      <c r="BE79" s="218"/>
      <c r="BF79" s="218"/>
      <c r="BG79" s="218"/>
      <c r="BH79" s="218"/>
      <c r="BI79" s="218"/>
      <c r="BJ79" s="221"/>
      <c r="BK79" s="221"/>
      <c r="BL79" s="221"/>
      <c r="BM79" s="221"/>
      <c r="BN79" s="221"/>
      <c r="BO79" s="218"/>
      <c r="BP79" s="218"/>
      <c r="BQ79" s="215">
        <v>73</v>
      </c>
      <c r="BR79" s="220"/>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9"/>
    </row>
    <row r="80" spans="1:131" s="200" customFormat="1" ht="26.25" customHeight="1" x14ac:dyDescent="0.15">
      <c r="A80" s="214">
        <v>13</v>
      </c>
      <c r="B80" s="896"/>
      <c r="C80" s="897"/>
      <c r="D80" s="897"/>
      <c r="E80" s="897"/>
      <c r="F80" s="897"/>
      <c r="G80" s="897"/>
      <c r="H80" s="897"/>
      <c r="I80" s="897"/>
      <c r="J80" s="897"/>
      <c r="K80" s="897"/>
      <c r="L80" s="897"/>
      <c r="M80" s="897"/>
      <c r="N80" s="897"/>
      <c r="O80" s="897"/>
      <c r="P80" s="898"/>
      <c r="Q80" s="899"/>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0"/>
      <c r="BA80" s="900"/>
      <c r="BB80" s="900"/>
      <c r="BC80" s="900"/>
      <c r="BD80" s="901"/>
      <c r="BE80" s="218"/>
      <c r="BF80" s="218"/>
      <c r="BG80" s="218"/>
      <c r="BH80" s="218"/>
      <c r="BI80" s="218"/>
      <c r="BJ80" s="218"/>
      <c r="BK80" s="218"/>
      <c r="BL80" s="218"/>
      <c r="BM80" s="218"/>
      <c r="BN80" s="218"/>
      <c r="BO80" s="218"/>
      <c r="BP80" s="218"/>
      <c r="BQ80" s="215">
        <v>74</v>
      </c>
      <c r="BR80" s="220"/>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9"/>
    </row>
    <row r="81" spans="1:131" s="200" customFormat="1" ht="26.25" customHeight="1" x14ac:dyDescent="0.15">
      <c r="A81" s="214">
        <v>14</v>
      </c>
      <c r="B81" s="896"/>
      <c r="C81" s="897"/>
      <c r="D81" s="897"/>
      <c r="E81" s="897"/>
      <c r="F81" s="897"/>
      <c r="G81" s="897"/>
      <c r="H81" s="897"/>
      <c r="I81" s="897"/>
      <c r="J81" s="897"/>
      <c r="K81" s="897"/>
      <c r="L81" s="897"/>
      <c r="M81" s="897"/>
      <c r="N81" s="897"/>
      <c r="O81" s="897"/>
      <c r="P81" s="898"/>
      <c r="Q81" s="899"/>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0"/>
      <c r="BA81" s="900"/>
      <c r="BB81" s="900"/>
      <c r="BC81" s="900"/>
      <c r="BD81" s="901"/>
      <c r="BE81" s="218"/>
      <c r="BF81" s="218"/>
      <c r="BG81" s="218"/>
      <c r="BH81" s="218"/>
      <c r="BI81" s="218"/>
      <c r="BJ81" s="218"/>
      <c r="BK81" s="218"/>
      <c r="BL81" s="218"/>
      <c r="BM81" s="218"/>
      <c r="BN81" s="218"/>
      <c r="BO81" s="218"/>
      <c r="BP81" s="218"/>
      <c r="BQ81" s="215">
        <v>75</v>
      </c>
      <c r="BR81" s="220"/>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9"/>
    </row>
    <row r="82" spans="1:131" s="200" customFormat="1" ht="26.25" customHeight="1" x14ac:dyDescent="0.15">
      <c r="A82" s="214">
        <v>15</v>
      </c>
      <c r="B82" s="896"/>
      <c r="C82" s="897"/>
      <c r="D82" s="897"/>
      <c r="E82" s="897"/>
      <c r="F82" s="897"/>
      <c r="G82" s="897"/>
      <c r="H82" s="897"/>
      <c r="I82" s="897"/>
      <c r="J82" s="897"/>
      <c r="K82" s="897"/>
      <c r="L82" s="897"/>
      <c r="M82" s="897"/>
      <c r="N82" s="897"/>
      <c r="O82" s="897"/>
      <c r="P82" s="898"/>
      <c r="Q82" s="899"/>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0"/>
      <c r="BA82" s="900"/>
      <c r="BB82" s="900"/>
      <c r="BC82" s="900"/>
      <c r="BD82" s="901"/>
      <c r="BE82" s="218"/>
      <c r="BF82" s="218"/>
      <c r="BG82" s="218"/>
      <c r="BH82" s="218"/>
      <c r="BI82" s="218"/>
      <c r="BJ82" s="218"/>
      <c r="BK82" s="218"/>
      <c r="BL82" s="218"/>
      <c r="BM82" s="218"/>
      <c r="BN82" s="218"/>
      <c r="BO82" s="218"/>
      <c r="BP82" s="218"/>
      <c r="BQ82" s="215">
        <v>76</v>
      </c>
      <c r="BR82" s="220"/>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899"/>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0"/>
      <c r="BA83" s="900"/>
      <c r="BB83" s="900"/>
      <c r="BC83" s="900"/>
      <c r="BD83" s="901"/>
      <c r="BE83" s="218"/>
      <c r="BF83" s="218"/>
      <c r="BG83" s="218"/>
      <c r="BH83" s="218"/>
      <c r="BI83" s="218"/>
      <c r="BJ83" s="218"/>
      <c r="BK83" s="218"/>
      <c r="BL83" s="218"/>
      <c r="BM83" s="218"/>
      <c r="BN83" s="218"/>
      <c r="BO83" s="218"/>
      <c r="BP83" s="218"/>
      <c r="BQ83" s="215">
        <v>77</v>
      </c>
      <c r="BR83" s="220"/>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899"/>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0"/>
      <c r="BA84" s="900"/>
      <c r="BB84" s="900"/>
      <c r="BC84" s="900"/>
      <c r="BD84" s="901"/>
      <c r="BE84" s="218"/>
      <c r="BF84" s="218"/>
      <c r="BG84" s="218"/>
      <c r="BH84" s="218"/>
      <c r="BI84" s="218"/>
      <c r="BJ84" s="218"/>
      <c r="BK84" s="218"/>
      <c r="BL84" s="218"/>
      <c r="BM84" s="218"/>
      <c r="BN84" s="218"/>
      <c r="BO84" s="218"/>
      <c r="BP84" s="218"/>
      <c r="BQ84" s="215">
        <v>78</v>
      </c>
      <c r="BR84" s="220"/>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899"/>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0"/>
      <c r="BA85" s="900"/>
      <c r="BB85" s="900"/>
      <c r="BC85" s="900"/>
      <c r="BD85" s="901"/>
      <c r="BE85" s="218"/>
      <c r="BF85" s="218"/>
      <c r="BG85" s="218"/>
      <c r="BH85" s="218"/>
      <c r="BI85" s="218"/>
      <c r="BJ85" s="218"/>
      <c r="BK85" s="218"/>
      <c r="BL85" s="218"/>
      <c r="BM85" s="218"/>
      <c r="BN85" s="218"/>
      <c r="BO85" s="218"/>
      <c r="BP85" s="218"/>
      <c r="BQ85" s="215">
        <v>79</v>
      </c>
      <c r="BR85" s="220"/>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899"/>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0"/>
      <c r="BA86" s="900"/>
      <c r="BB86" s="900"/>
      <c r="BC86" s="900"/>
      <c r="BD86" s="901"/>
      <c r="BE86" s="218"/>
      <c r="BF86" s="218"/>
      <c r="BG86" s="218"/>
      <c r="BH86" s="218"/>
      <c r="BI86" s="218"/>
      <c r="BJ86" s="218"/>
      <c r="BK86" s="218"/>
      <c r="BL86" s="218"/>
      <c r="BM86" s="218"/>
      <c r="BN86" s="218"/>
      <c r="BO86" s="218"/>
      <c r="BP86" s="218"/>
      <c r="BQ86" s="215">
        <v>80</v>
      </c>
      <c r="BR86" s="220"/>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9"/>
    </row>
    <row r="88" spans="1:131" s="200" customFormat="1" ht="26.25" customHeight="1" thickBot="1" x14ac:dyDescent="0.2">
      <c r="A88" s="217" t="s">
        <v>370</v>
      </c>
      <c r="B88" s="810" t="s">
        <v>399</v>
      </c>
      <c r="C88" s="811"/>
      <c r="D88" s="811"/>
      <c r="E88" s="811"/>
      <c r="F88" s="811"/>
      <c r="G88" s="811"/>
      <c r="H88" s="811"/>
      <c r="I88" s="811"/>
      <c r="J88" s="811"/>
      <c r="K88" s="811"/>
      <c r="L88" s="811"/>
      <c r="M88" s="811"/>
      <c r="N88" s="811"/>
      <c r="O88" s="811"/>
      <c r="P88" s="812"/>
      <c r="Q88" s="861"/>
      <c r="R88" s="862"/>
      <c r="S88" s="862"/>
      <c r="T88" s="862"/>
      <c r="U88" s="862"/>
      <c r="V88" s="862"/>
      <c r="W88" s="862"/>
      <c r="X88" s="862"/>
      <c r="Y88" s="862"/>
      <c r="Z88" s="862"/>
      <c r="AA88" s="862"/>
      <c r="AB88" s="862"/>
      <c r="AC88" s="862"/>
      <c r="AD88" s="862"/>
      <c r="AE88" s="862"/>
      <c r="AF88" s="865">
        <v>5022</v>
      </c>
      <c r="AG88" s="865"/>
      <c r="AH88" s="865"/>
      <c r="AI88" s="865"/>
      <c r="AJ88" s="865"/>
      <c r="AK88" s="862"/>
      <c r="AL88" s="862"/>
      <c r="AM88" s="862"/>
      <c r="AN88" s="862"/>
      <c r="AO88" s="862"/>
      <c r="AP88" s="865">
        <v>2749</v>
      </c>
      <c r="AQ88" s="865"/>
      <c r="AR88" s="865"/>
      <c r="AS88" s="865"/>
      <c r="AT88" s="865"/>
      <c r="AU88" s="865">
        <v>1858</v>
      </c>
      <c r="AV88" s="865"/>
      <c r="AW88" s="865"/>
      <c r="AX88" s="865"/>
      <c r="AY88" s="865"/>
      <c r="AZ88" s="870"/>
      <c r="BA88" s="870"/>
      <c r="BB88" s="870"/>
      <c r="BC88" s="870"/>
      <c r="BD88" s="871"/>
      <c r="BE88" s="218"/>
      <c r="BF88" s="218"/>
      <c r="BG88" s="218"/>
      <c r="BH88" s="218"/>
      <c r="BI88" s="218"/>
      <c r="BJ88" s="218"/>
      <c r="BK88" s="218"/>
      <c r="BL88" s="218"/>
      <c r="BM88" s="218"/>
      <c r="BN88" s="218"/>
      <c r="BO88" s="218"/>
      <c r="BP88" s="218"/>
      <c r="BQ88" s="215">
        <v>82</v>
      </c>
      <c r="BR88" s="220"/>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400</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100</v>
      </c>
      <c r="CS102" s="873"/>
      <c r="CT102" s="873"/>
      <c r="CU102" s="873"/>
      <c r="CV102" s="916"/>
      <c r="CW102" s="915"/>
      <c r="CX102" s="873"/>
      <c r="CY102" s="873"/>
      <c r="CZ102" s="873"/>
      <c r="DA102" s="916"/>
      <c r="DB102" s="915"/>
      <c r="DC102" s="873"/>
      <c r="DD102" s="873"/>
      <c r="DE102" s="873"/>
      <c r="DF102" s="916"/>
      <c r="DG102" s="915"/>
      <c r="DH102" s="873"/>
      <c r="DI102" s="873"/>
      <c r="DJ102" s="873"/>
      <c r="DK102" s="916"/>
      <c r="DL102" s="915"/>
      <c r="DM102" s="873"/>
      <c r="DN102" s="873"/>
      <c r="DO102" s="873"/>
      <c r="DP102" s="916"/>
      <c r="DQ102" s="915"/>
      <c r="DR102" s="873"/>
      <c r="DS102" s="873"/>
      <c r="DT102" s="873"/>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401</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402</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405</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406</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408</v>
      </c>
      <c r="AB109" s="918"/>
      <c r="AC109" s="918"/>
      <c r="AD109" s="918"/>
      <c r="AE109" s="919"/>
      <c r="AF109" s="917" t="s">
        <v>286</v>
      </c>
      <c r="AG109" s="918"/>
      <c r="AH109" s="918"/>
      <c r="AI109" s="918"/>
      <c r="AJ109" s="919"/>
      <c r="AK109" s="917" t="s">
        <v>285</v>
      </c>
      <c r="AL109" s="918"/>
      <c r="AM109" s="918"/>
      <c r="AN109" s="918"/>
      <c r="AO109" s="919"/>
      <c r="AP109" s="917" t="s">
        <v>409</v>
      </c>
      <c r="AQ109" s="918"/>
      <c r="AR109" s="918"/>
      <c r="AS109" s="918"/>
      <c r="AT109" s="920"/>
      <c r="AU109" s="937" t="s">
        <v>407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408</v>
      </c>
      <c r="BR109" s="918"/>
      <c r="BS109" s="918"/>
      <c r="BT109" s="918"/>
      <c r="BU109" s="919"/>
      <c r="BV109" s="917" t="s">
        <v>286</v>
      </c>
      <c r="BW109" s="918"/>
      <c r="BX109" s="918"/>
      <c r="BY109" s="918"/>
      <c r="BZ109" s="919"/>
      <c r="CA109" s="917" t="s">
        <v>285</v>
      </c>
      <c r="CB109" s="918"/>
      <c r="CC109" s="918"/>
      <c r="CD109" s="918"/>
      <c r="CE109" s="919"/>
      <c r="CF109" s="938" t="s">
        <v>409</v>
      </c>
      <c r="CG109" s="938"/>
      <c r="CH109" s="938"/>
      <c r="CI109" s="938"/>
      <c r="CJ109" s="938"/>
      <c r="CK109" s="917" t="s">
        <v>410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408</v>
      </c>
      <c r="DH109" s="918"/>
      <c r="DI109" s="918"/>
      <c r="DJ109" s="918"/>
      <c r="DK109" s="919"/>
      <c r="DL109" s="917" t="s">
        <v>286</v>
      </c>
      <c r="DM109" s="918"/>
      <c r="DN109" s="918"/>
      <c r="DO109" s="918"/>
      <c r="DP109" s="919"/>
      <c r="DQ109" s="917" t="s">
        <v>285</v>
      </c>
      <c r="DR109" s="918"/>
      <c r="DS109" s="918"/>
      <c r="DT109" s="918"/>
      <c r="DU109" s="919"/>
      <c r="DV109" s="917" t="s">
        <v>409</v>
      </c>
      <c r="DW109" s="918"/>
      <c r="DX109" s="918"/>
      <c r="DY109" s="918"/>
      <c r="DZ109" s="920"/>
    </row>
    <row r="110" spans="1:131" s="199" customFormat="1" ht="26.25" customHeight="1" x14ac:dyDescent="0.15">
      <c r="A110" s="921" t="s">
        <v>411</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3456192</v>
      </c>
      <c r="AB110" s="925"/>
      <c r="AC110" s="925"/>
      <c r="AD110" s="925"/>
      <c r="AE110" s="926"/>
      <c r="AF110" s="927">
        <v>3628379</v>
      </c>
      <c r="AG110" s="925"/>
      <c r="AH110" s="925"/>
      <c r="AI110" s="925"/>
      <c r="AJ110" s="926"/>
      <c r="AK110" s="927">
        <v>3764844</v>
      </c>
      <c r="AL110" s="925"/>
      <c r="AM110" s="925"/>
      <c r="AN110" s="925"/>
      <c r="AO110" s="926"/>
      <c r="AP110" s="928">
        <v>29.1</v>
      </c>
      <c r="AQ110" s="929"/>
      <c r="AR110" s="929"/>
      <c r="AS110" s="929"/>
      <c r="AT110" s="930"/>
      <c r="AU110" s="931" t="s">
        <v>61</v>
      </c>
      <c r="AV110" s="932"/>
      <c r="AW110" s="932"/>
      <c r="AX110" s="932"/>
      <c r="AY110" s="932"/>
      <c r="AZ110" s="973" t="s">
        <v>412</v>
      </c>
      <c r="BA110" s="922"/>
      <c r="BB110" s="922"/>
      <c r="BC110" s="922"/>
      <c r="BD110" s="922"/>
      <c r="BE110" s="922"/>
      <c r="BF110" s="922"/>
      <c r="BG110" s="922"/>
      <c r="BH110" s="922"/>
      <c r="BI110" s="922"/>
      <c r="BJ110" s="922"/>
      <c r="BK110" s="922"/>
      <c r="BL110" s="922"/>
      <c r="BM110" s="922"/>
      <c r="BN110" s="922"/>
      <c r="BO110" s="922"/>
      <c r="BP110" s="923"/>
      <c r="BQ110" s="959">
        <v>37288610</v>
      </c>
      <c r="BR110" s="960"/>
      <c r="BS110" s="960"/>
      <c r="BT110" s="960"/>
      <c r="BU110" s="960"/>
      <c r="BV110" s="960">
        <v>36940689</v>
      </c>
      <c r="BW110" s="960"/>
      <c r="BX110" s="960"/>
      <c r="BY110" s="960"/>
      <c r="BZ110" s="960"/>
      <c r="CA110" s="960">
        <v>35212304</v>
      </c>
      <c r="CB110" s="960"/>
      <c r="CC110" s="960"/>
      <c r="CD110" s="960"/>
      <c r="CE110" s="960"/>
      <c r="CF110" s="974">
        <v>272.39999999999998</v>
      </c>
      <c r="CG110" s="975"/>
      <c r="CH110" s="975"/>
      <c r="CI110" s="975"/>
      <c r="CJ110" s="975"/>
      <c r="CK110" s="976" t="s">
        <v>413</v>
      </c>
      <c r="CL110" s="977"/>
      <c r="CM110" s="956" t="s">
        <v>414</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111</v>
      </c>
      <c r="DH110" s="960"/>
      <c r="DI110" s="960"/>
      <c r="DJ110" s="960"/>
      <c r="DK110" s="960"/>
      <c r="DL110" s="960" t="s">
        <v>111</v>
      </c>
      <c r="DM110" s="960"/>
      <c r="DN110" s="960"/>
      <c r="DO110" s="960"/>
      <c r="DP110" s="960"/>
      <c r="DQ110" s="960" t="s">
        <v>111</v>
      </c>
      <c r="DR110" s="960"/>
      <c r="DS110" s="960"/>
      <c r="DT110" s="960"/>
      <c r="DU110" s="960"/>
      <c r="DV110" s="961" t="s">
        <v>111</v>
      </c>
      <c r="DW110" s="961"/>
      <c r="DX110" s="961"/>
      <c r="DY110" s="961"/>
      <c r="DZ110" s="962"/>
    </row>
    <row r="111" spans="1:131" s="199" customFormat="1" ht="26.25" customHeight="1" x14ac:dyDescent="0.15">
      <c r="A111" s="963" t="s">
        <v>415</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416</v>
      </c>
      <c r="AB111" s="967"/>
      <c r="AC111" s="967"/>
      <c r="AD111" s="967"/>
      <c r="AE111" s="968"/>
      <c r="AF111" s="969" t="s">
        <v>416</v>
      </c>
      <c r="AG111" s="967"/>
      <c r="AH111" s="967"/>
      <c r="AI111" s="967"/>
      <c r="AJ111" s="968"/>
      <c r="AK111" s="969" t="s">
        <v>416</v>
      </c>
      <c r="AL111" s="967"/>
      <c r="AM111" s="967"/>
      <c r="AN111" s="967"/>
      <c r="AO111" s="968"/>
      <c r="AP111" s="970" t="s">
        <v>416</v>
      </c>
      <c r="AQ111" s="971"/>
      <c r="AR111" s="971"/>
      <c r="AS111" s="971"/>
      <c r="AT111" s="972"/>
      <c r="AU111" s="933"/>
      <c r="AV111" s="934"/>
      <c r="AW111" s="934"/>
      <c r="AX111" s="934"/>
      <c r="AY111" s="934"/>
      <c r="AZ111" s="982" t="s">
        <v>417</v>
      </c>
      <c r="BA111" s="983"/>
      <c r="BB111" s="983"/>
      <c r="BC111" s="983"/>
      <c r="BD111" s="983"/>
      <c r="BE111" s="983"/>
      <c r="BF111" s="983"/>
      <c r="BG111" s="983"/>
      <c r="BH111" s="983"/>
      <c r="BI111" s="983"/>
      <c r="BJ111" s="983"/>
      <c r="BK111" s="983"/>
      <c r="BL111" s="983"/>
      <c r="BM111" s="983"/>
      <c r="BN111" s="983"/>
      <c r="BO111" s="983"/>
      <c r="BP111" s="984"/>
      <c r="BQ111" s="952" t="s">
        <v>111</v>
      </c>
      <c r="BR111" s="953"/>
      <c r="BS111" s="953"/>
      <c r="BT111" s="953"/>
      <c r="BU111" s="953"/>
      <c r="BV111" s="953" t="s">
        <v>111</v>
      </c>
      <c r="BW111" s="953"/>
      <c r="BX111" s="953"/>
      <c r="BY111" s="953"/>
      <c r="BZ111" s="953"/>
      <c r="CA111" s="953" t="s">
        <v>111</v>
      </c>
      <c r="CB111" s="953"/>
      <c r="CC111" s="953"/>
      <c r="CD111" s="953"/>
      <c r="CE111" s="953"/>
      <c r="CF111" s="947" t="s">
        <v>111</v>
      </c>
      <c r="CG111" s="948"/>
      <c r="CH111" s="948"/>
      <c r="CI111" s="948"/>
      <c r="CJ111" s="948"/>
      <c r="CK111" s="978"/>
      <c r="CL111" s="979"/>
      <c r="CM111" s="949" t="s">
        <v>418</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111</v>
      </c>
      <c r="DH111" s="953"/>
      <c r="DI111" s="953"/>
      <c r="DJ111" s="953"/>
      <c r="DK111" s="953"/>
      <c r="DL111" s="953" t="s">
        <v>111</v>
      </c>
      <c r="DM111" s="953"/>
      <c r="DN111" s="953"/>
      <c r="DO111" s="953"/>
      <c r="DP111" s="953"/>
      <c r="DQ111" s="953" t="s">
        <v>111</v>
      </c>
      <c r="DR111" s="953"/>
      <c r="DS111" s="953"/>
      <c r="DT111" s="953"/>
      <c r="DU111" s="953"/>
      <c r="DV111" s="954" t="s">
        <v>111</v>
      </c>
      <c r="DW111" s="954"/>
      <c r="DX111" s="954"/>
      <c r="DY111" s="954"/>
      <c r="DZ111" s="955"/>
    </row>
    <row r="112" spans="1:131" s="199" customFormat="1" ht="26.25" customHeight="1" x14ac:dyDescent="0.15">
      <c r="A112" s="985" t="s">
        <v>419</v>
      </c>
      <c r="B112" s="986"/>
      <c r="C112" s="983" t="s">
        <v>420</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111</v>
      </c>
      <c r="AB112" s="992"/>
      <c r="AC112" s="992"/>
      <c r="AD112" s="992"/>
      <c r="AE112" s="993"/>
      <c r="AF112" s="994" t="s">
        <v>111</v>
      </c>
      <c r="AG112" s="992"/>
      <c r="AH112" s="992"/>
      <c r="AI112" s="992"/>
      <c r="AJ112" s="993"/>
      <c r="AK112" s="994" t="s">
        <v>111</v>
      </c>
      <c r="AL112" s="992"/>
      <c r="AM112" s="992"/>
      <c r="AN112" s="992"/>
      <c r="AO112" s="993"/>
      <c r="AP112" s="995" t="s">
        <v>111</v>
      </c>
      <c r="AQ112" s="996"/>
      <c r="AR112" s="996"/>
      <c r="AS112" s="996"/>
      <c r="AT112" s="997"/>
      <c r="AU112" s="933"/>
      <c r="AV112" s="934"/>
      <c r="AW112" s="934"/>
      <c r="AX112" s="934"/>
      <c r="AY112" s="934"/>
      <c r="AZ112" s="982" t="s">
        <v>421</v>
      </c>
      <c r="BA112" s="983"/>
      <c r="BB112" s="983"/>
      <c r="BC112" s="983"/>
      <c r="BD112" s="983"/>
      <c r="BE112" s="983"/>
      <c r="BF112" s="983"/>
      <c r="BG112" s="983"/>
      <c r="BH112" s="983"/>
      <c r="BI112" s="983"/>
      <c r="BJ112" s="983"/>
      <c r="BK112" s="983"/>
      <c r="BL112" s="983"/>
      <c r="BM112" s="983"/>
      <c r="BN112" s="983"/>
      <c r="BO112" s="983"/>
      <c r="BP112" s="984"/>
      <c r="BQ112" s="952">
        <v>15716903</v>
      </c>
      <c r="BR112" s="953"/>
      <c r="BS112" s="953"/>
      <c r="BT112" s="953"/>
      <c r="BU112" s="953"/>
      <c r="BV112" s="953">
        <v>14932210</v>
      </c>
      <c r="BW112" s="953"/>
      <c r="BX112" s="953"/>
      <c r="BY112" s="953"/>
      <c r="BZ112" s="953"/>
      <c r="CA112" s="953">
        <v>14534652</v>
      </c>
      <c r="CB112" s="953"/>
      <c r="CC112" s="953"/>
      <c r="CD112" s="953"/>
      <c r="CE112" s="953"/>
      <c r="CF112" s="947">
        <v>112.4</v>
      </c>
      <c r="CG112" s="948"/>
      <c r="CH112" s="948"/>
      <c r="CI112" s="948"/>
      <c r="CJ112" s="948"/>
      <c r="CK112" s="978"/>
      <c r="CL112" s="979"/>
      <c r="CM112" s="949" t="s">
        <v>422</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111</v>
      </c>
      <c r="DH112" s="953"/>
      <c r="DI112" s="953"/>
      <c r="DJ112" s="953"/>
      <c r="DK112" s="953"/>
      <c r="DL112" s="953" t="s">
        <v>111</v>
      </c>
      <c r="DM112" s="953"/>
      <c r="DN112" s="953"/>
      <c r="DO112" s="953"/>
      <c r="DP112" s="953"/>
      <c r="DQ112" s="953" t="s">
        <v>111</v>
      </c>
      <c r="DR112" s="953"/>
      <c r="DS112" s="953"/>
      <c r="DT112" s="953"/>
      <c r="DU112" s="953"/>
      <c r="DV112" s="954" t="s">
        <v>111</v>
      </c>
      <c r="DW112" s="954"/>
      <c r="DX112" s="954"/>
      <c r="DY112" s="954"/>
      <c r="DZ112" s="955"/>
    </row>
    <row r="113" spans="1:130" s="199" customFormat="1" ht="26.25" customHeight="1" x14ac:dyDescent="0.15">
      <c r="A113" s="987"/>
      <c r="B113" s="988"/>
      <c r="C113" s="983" t="s">
        <v>423</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1230869</v>
      </c>
      <c r="AB113" s="967"/>
      <c r="AC113" s="967"/>
      <c r="AD113" s="967"/>
      <c r="AE113" s="968"/>
      <c r="AF113" s="969">
        <v>1248687</v>
      </c>
      <c r="AG113" s="967"/>
      <c r="AH113" s="967"/>
      <c r="AI113" s="967"/>
      <c r="AJ113" s="968"/>
      <c r="AK113" s="969">
        <v>1248587</v>
      </c>
      <c r="AL113" s="967"/>
      <c r="AM113" s="967"/>
      <c r="AN113" s="967"/>
      <c r="AO113" s="968"/>
      <c r="AP113" s="970">
        <v>9.6999999999999993</v>
      </c>
      <c r="AQ113" s="971"/>
      <c r="AR113" s="971"/>
      <c r="AS113" s="971"/>
      <c r="AT113" s="972"/>
      <c r="AU113" s="933"/>
      <c r="AV113" s="934"/>
      <c r="AW113" s="934"/>
      <c r="AX113" s="934"/>
      <c r="AY113" s="934"/>
      <c r="AZ113" s="982" t="s">
        <v>424</v>
      </c>
      <c r="BA113" s="983"/>
      <c r="BB113" s="983"/>
      <c r="BC113" s="983"/>
      <c r="BD113" s="983"/>
      <c r="BE113" s="983"/>
      <c r="BF113" s="983"/>
      <c r="BG113" s="983"/>
      <c r="BH113" s="983"/>
      <c r="BI113" s="983"/>
      <c r="BJ113" s="983"/>
      <c r="BK113" s="983"/>
      <c r="BL113" s="983"/>
      <c r="BM113" s="983"/>
      <c r="BN113" s="983"/>
      <c r="BO113" s="983"/>
      <c r="BP113" s="984"/>
      <c r="BQ113" s="952">
        <v>2305241</v>
      </c>
      <c r="BR113" s="953"/>
      <c r="BS113" s="953"/>
      <c r="BT113" s="953"/>
      <c r="BU113" s="953"/>
      <c r="BV113" s="953">
        <v>2106312</v>
      </c>
      <c r="BW113" s="953"/>
      <c r="BX113" s="953"/>
      <c r="BY113" s="953"/>
      <c r="BZ113" s="953"/>
      <c r="CA113" s="953">
        <v>1858615</v>
      </c>
      <c r="CB113" s="953"/>
      <c r="CC113" s="953"/>
      <c r="CD113" s="953"/>
      <c r="CE113" s="953"/>
      <c r="CF113" s="947">
        <v>14.4</v>
      </c>
      <c r="CG113" s="948"/>
      <c r="CH113" s="948"/>
      <c r="CI113" s="948"/>
      <c r="CJ113" s="948"/>
      <c r="CK113" s="978"/>
      <c r="CL113" s="979"/>
      <c r="CM113" s="949" t="s">
        <v>425</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111</v>
      </c>
      <c r="DH113" s="992"/>
      <c r="DI113" s="992"/>
      <c r="DJ113" s="992"/>
      <c r="DK113" s="993"/>
      <c r="DL113" s="994" t="s">
        <v>111</v>
      </c>
      <c r="DM113" s="992"/>
      <c r="DN113" s="992"/>
      <c r="DO113" s="992"/>
      <c r="DP113" s="993"/>
      <c r="DQ113" s="994" t="s">
        <v>111</v>
      </c>
      <c r="DR113" s="992"/>
      <c r="DS113" s="992"/>
      <c r="DT113" s="992"/>
      <c r="DU113" s="993"/>
      <c r="DV113" s="995" t="s">
        <v>111</v>
      </c>
      <c r="DW113" s="996"/>
      <c r="DX113" s="996"/>
      <c r="DY113" s="996"/>
      <c r="DZ113" s="997"/>
    </row>
    <row r="114" spans="1:130" s="199" customFormat="1" ht="26.25" customHeight="1" x14ac:dyDescent="0.15">
      <c r="A114" s="987"/>
      <c r="B114" s="988"/>
      <c r="C114" s="983" t="s">
        <v>426</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208849</v>
      </c>
      <c r="AB114" s="992"/>
      <c r="AC114" s="992"/>
      <c r="AD114" s="992"/>
      <c r="AE114" s="993"/>
      <c r="AF114" s="994">
        <v>212418</v>
      </c>
      <c r="AG114" s="992"/>
      <c r="AH114" s="992"/>
      <c r="AI114" s="992"/>
      <c r="AJ114" s="993"/>
      <c r="AK114" s="994">
        <v>217626</v>
      </c>
      <c r="AL114" s="992"/>
      <c r="AM114" s="992"/>
      <c r="AN114" s="992"/>
      <c r="AO114" s="993"/>
      <c r="AP114" s="995">
        <v>1.7</v>
      </c>
      <c r="AQ114" s="996"/>
      <c r="AR114" s="996"/>
      <c r="AS114" s="996"/>
      <c r="AT114" s="997"/>
      <c r="AU114" s="933"/>
      <c r="AV114" s="934"/>
      <c r="AW114" s="934"/>
      <c r="AX114" s="934"/>
      <c r="AY114" s="934"/>
      <c r="AZ114" s="982" t="s">
        <v>427</v>
      </c>
      <c r="BA114" s="983"/>
      <c r="BB114" s="983"/>
      <c r="BC114" s="983"/>
      <c r="BD114" s="983"/>
      <c r="BE114" s="983"/>
      <c r="BF114" s="983"/>
      <c r="BG114" s="983"/>
      <c r="BH114" s="983"/>
      <c r="BI114" s="983"/>
      <c r="BJ114" s="983"/>
      <c r="BK114" s="983"/>
      <c r="BL114" s="983"/>
      <c r="BM114" s="983"/>
      <c r="BN114" s="983"/>
      <c r="BO114" s="983"/>
      <c r="BP114" s="984"/>
      <c r="BQ114" s="952">
        <v>4701877</v>
      </c>
      <c r="BR114" s="953"/>
      <c r="BS114" s="953"/>
      <c r="BT114" s="953"/>
      <c r="BU114" s="953"/>
      <c r="BV114" s="953">
        <v>4479942</v>
      </c>
      <c r="BW114" s="953"/>
      <c r="BX114" s="953"/>
      <c r="BY114" s="953"/>
      <c r="BZ114" s="953"/>
      <c r="CA114" s="953">
        <v>4401451</v>
      </c>
      <c r="CB114" s="953"/>
      <c r="CC114" s="953"/>
      <c r="CD114" s="953"/>
      <c r="CE114" s="953"/>
      <c r="CF114" s="947">
        <v>34</v>
      </c>
      <c r="CG114" s="948"/>
      <c r="CH114" s="948"/>
      <c r="CI114" s="948"/>
      <c r="CJ114" s="948"/>
      <c r="CK114" s="978"/>
      <c r="CL114" s="979"/>
      <c r="CM114" s="949" t="s">
        <v>428</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111</v>
      </c>
      <c r="DH114" s="992"/>
      <c r="DI114" s="992"/>
      <c r="DJ114" s="992"/>
      <c r="DK114" s="993"/>
      <c r="DL114" s="994" t="s">
        <v>111</v>
      </c>
      <c r="DM114" s="992"/>
      <c r="DN114" s="992"/>
      <c r="DO114" s="992"/>
      <c r="DP114" s="993"/>
      <c r="DQ114" s="994" t="s">
        <v>111</v>
      </c>
      <c r="DR114" s="992"/>
      <c r="DS114" s="992"/>
      <c r="DT114" s="992"/>
      <c r="DU114" s="993"/>
      <c r="DV114" s="995" t="s">
        <v>111</v>
      </c>
      <c r="DW114" s="996"/>
      <c r="DX114" s="996"/>
      <c r="DY114" s="996"/>
      <c r="DZ114" s="997"/>
    </row>
    <row r="115" spans="1:130" s="199" customFormat="1" ht="26.25" customHeight="1" x14ac:dyDescent="0.15">
      <c r="A115" s="987"/>
      <c r="B115" s="988"/>
      <c r="C115" s="983" t="s">
        <v>429</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111</v>
      </c>
      <c r="AB115" s="967"/>
      <c r="AC115" s="967"/>
      <c r="AD115" s="967"/>
      <c r="AE115" s="968"/>
      <c r="AF115" s="969" t="s">
        <v>111</v>
      </c>
      <c r="AG115" s="967"/>
      <c r="AH115" s="967"/>
      <c r="AI115" s="967"/>
      <c r="AJ115" s="968"/>
      <c r="AK115" s="969" t="s">
        <v>111</v>
      </c>
      <c r="AL115" s="967"/>
      <c r="AM115" s="967"/>
      <c r="AN115" s="967"/>
      <c r="AO115" s="968"/>
      <c r="AP115" s="970" t="s">
        <v>111</v>
      </c>
      <c r="AQ115" s="971"/>
      <c r="AR115" s="971"/>
      <c r="AS115" s="971"/>
      <c r="AT115" s="972"/>
      <c r="AU115" s="933"/>
      <c r="AV115" s="934"/>
      <c r="AW115" s="934"/>
      <c r="AX115" s="934"/>
      <c r="AY115" s="934"/>
      <c r="AZ115" s="982" t="s">
        <v>430</v>
      </c>
      <c r="BA115" s="983"/>
      <c r="BB115" s="983"/>
      <c r="BC115" s="983"/>
      <c r="BD115" s="983"/>
      <c r="BE115" s="983"/>
      <c r="BF115" s="983"/>
      <c r="BG115" s="983"/>
      <c r="BH115" s="983"/>
      <c r="BI115" s="983"/>
      <c r="BJ115" s="983"/>
      <c r="BK115" s="983"/>
      <c r="BL115" s="983"/>
      <c r="BM115" s="983"/>
      <c r="BN115" s="983"/>
      <c r="BO115" s="983"/>
      <c r="BP115" s="984"/>
      <c r="BQ115" s="952" t="s">
        <v>111</v>
      </c>
      <c r="BR115" s="953"/>
      <c r="BS115" s="953"/>
      <c r="BT115" s="953"/>
      <c r="BU115" s="953"/>
      <c r="BV115" s="953" t="s">
        <v>111</v>
      </c>
      <c r="BW115" s="953"/>
      <c r="BX115" s="953"/>
      <c r="BY115" s="953"/>
      <c r="BZ115" s="953"/>
      <c r="CA115" s="953" t="s">
        <v>111</v>
      </c>
      <c r="CB115" s="953"/>
      <c r="CC115" s="953"/>
      <c r="CD115" s="953"/>
      <c r="CE115" s="953"/>
      <c r="CF115" s="947" t="s">
        <v>111</v>
      </c>
      <c r="CG115" s="948"/>
      <c r="CH115" s="948"/>
      <c r="CI115" s="948"/>
      <c r="CJ115" s="948"/>
      <c r="CK115" s="978"/>
      <c r="CL115" s="979"/>
      <c r="CM115" s="982"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111</v>
      </c>
      <c r="DH115" s="992"/>
      <c r="DI115" s="992"/>
      <c r="DJ115" s="992"/>
      <c r="DK115" s="993"/>
      <c r="DL115" s="994" t="s">
        <v>111</v>
      </c>
      <c r="DM115" s="992"/>
      <c r="DN115" s="992"/>
      <c r="DO115" s="992"/>
      <c r="DP115" s="993"/>
      <c r="DQ115" s="994" t="s">
        <v>111</v>
      </c>
      <c r="DR115" s="992"/>
      <c r="DS115" s="992"/>
      <c r="DT115" s="992"/>
      <c r="DU115" s="993"/>
      <c r="DV115" s="995" t="s">
        <v>111</v>
      </c>
      <c r="DW115" s="996"/>
      <c r="DX115" s="996"/>
      <c r="DY115" s="996"/>
      <c r="DZ115" s="997"/>
    </row>
    <row r="116" spans="1:130" s="199" customFormat="1" ht="26.25" customHeight="1" x14ac:dyDescent="0.15">
      <c r="A116" s="989"/>
      <c r="B116" s="990"/>
      <c r="C116" s="998" t="s">
        <v>432</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804</v>
      </c>
      <c r="AB116" s="992"/>
      <c r="AC116" s="992"/>
      <c r="AD116" s="992"/>
      <c r="AE116" s="993"/>
      <c r="AF116" s="994">
        <v>742</v>
      </c>
      <c r="AG116" s="992"/>
      <c r="AH116" s="992"/>
      <c r="AI116" s="992"/>
      <c r="AJ116" s="993"/>
      <c r="AK116" s="994">
        <v>812</v>
      </c>
      <c r="AL116" s="992"/>
      <c r="AM116" s="992"/>
      <c r="AN116" s="992"/>
      <c r="AO116" s="993"/>
      <c r="AP116" s="995">
        <v>0</v>
      </c>
      <c r="AQ116" s="996"/>
      <c r="AR116" s="996"/>
      <c r="AS116" s="996"/>
      <c r="AT116" s="997"/>
      <c r="AU116" s="933"/>
      <c r="AV116" s="934"/>
      <c r="AW116" s="934"/>
      <c r="AX116" s="934"/>
      <c r="AY116" s="934"/>
      <c r="AZ116" s="1000" t="s">
        <v>433</v>
      </c>
      <c r="BA116" s="1001"/>
      <c r="BB116" s="1001"/>
      <c r="BC116" s="1001"/>
      <c r="BD116" s="1001"/>
      <c r="BE116" s="1001"/>
      <c r="BF116" s="1001"/>
      <c r="BG116" s="1001"/>
      <c r="BH116" s="1001"/>
      <c r="BI116" s="1001"/>
      <c r="BJ116" s="1001"/>
      <c r="BK116" s="1001"/>
      <c r="BL116" s="1001"/>
      <c r="BM116" s="1001"/>
      <c r="BN116" s="1001"/>
      <c r="BO116" s="1001"/>
      <c r="BP116" s="1002"/>
      <c r="BQ116" s="952" t="s">
        <v>111</v>
      </c>
      <c r="BR116" s="953"/>
      <c r="BS116" s="953"/>
      <c r="BT116" s="953"/>
      <c r="BU116" s="953"/>
      <c r="BV116" s="953" t="s">
        <v>111</v>
      </c>
      <c r="BW116" s="953"/>
      <c r="BX116" s="953"/>
      <c r="BY116" s="953"/>
      <c r="BZ116" s="953"/>
      <c r="CA116" s="953" t="s">
        <v>111</v>
      </c>
      <c r="CB116" s="953"/>
      <c r="CC116" s="953"/>
      <c r="CD116" s="953"/>
      <c r="CE116" s="953"/>
      <c r="CF116" s="947" t="s">
        <v>111</v>
      </c>
      <c r="CG116" s="948"/>
      <c r="CH116" s="948"/>
      <c r="CI116" s="948"/>
      <c r="CJ116" s="948"/>
      <c r="CK116" s="978"/>
      <c r="CL116" s="979"/>
      <c r="CM116" s="949" t="s">
        <v>434</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111</v>
      </c>
      <c r="DH116" s="992"/>
      <c r="DI116" s="992"/>
      <c r="DJ116" s="992"/>
      <c r="DK116" s="993"/>
      <c r="DL116" s="994" t="s">
        <v>111</v>
      </c>
      <c r="DM116" s="992"/>
      <c r="DN116" s="992"/>
      <c r="DO116" s="992"/>
      <c r="DP116" s="993"/>
      <c r="DQ116" s="994" t="s">
        <v>111</v>
      </c>
      <c r="DR116" s="992"/>
      <c r="DS116" s="992"/>
      <c r="DT116" s="992"/>
      <c r="DU116" s="993"/>
      <c r="DV116" s="995" t="s">
        <v>111</v>
      </c>
      <c r="DW116" s="996"/>
      <c r="DX116" s="996"/>
      <c r="DY116" s="996"/>
      <c r="DZ116" s="997"/>
    </row>
    <row r="117" spans="1:130" s="199" customFormat="1" ht="26.25" customHeight="1" x14ac:dyDescent="0.15">
      <c r="A117" s="93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435</v>
      </c>
      <c r="Z117" s="919"/>
      <c r="AA117" s="1009">
        <v>4896714</v>
      </c>
      <c r="AB117" s="1010"/>
      <c r="AC117" s="1010"/>
      <c r="AD117" s="1010"/>
      <c r="AE117" s="1011"/>
      <c r="AF117" s="1012">
        <v>5090226</v>
      </c>
      <c r="AG117" s="1010"/>
      <c r="AH117" s="1010"/>
      <c r="AI117" s="1010"/>
      <c r="AJ117" s="1011"/>
      <c r="AK117" s="1012">
        <v>5231869</v>
      </c>
      <c r="AL117" s="1010"/>
      <c r="AM117" s="1010"/>
      <c r="AN117" s="1010"/>
      <c r="AO117" s="1011"/>
      <c r="AP117" s="1013"/>
      <c r="AQ117" s="1014"/>
      <c r="AR117" s="1014"/>
      <c r="AS117" s="1014"/>
      <c r="AT117" s="1015"/>
      <c r="AU117" s="933"/>
      <c r="AV117" s="934"/>
      <c r="AW117" s="934"/>
      <c r="AX117" s="934"/>
      <c r="AY117" s="934"/>
      <c r="AZ117" s="1000" t="s">
        <v>436</v>
      </c>
      <c r="BA117" s="1001"/>
      <c r="BB117" s="1001"/>
      <c r="BC117" s="1001"/>
      <c r="BD117" s="1001"/>
      <c r="BE117" s="1001"/>
      <c r="BF117" s="1001"/>
      <c r="BG117" s="1001"/>
      <c r="BH117" s="1001"/>
      <c r="BI117" s="1001"/>
      <c r="BJ117" s="1001"/>
      <c r="BK117" s="1001"/>
      <c r="BL117" s="1001"/>
      <c r="BM117" s="1001"/>
      <c r="BN117" s="1001"/>
      <c r="BO117" s="1001"/>
      <c r="BP117" s="1002"/>
      <c r="BQ117" s="952" t="s">
        <v>416</v>
      </c>
      <c r="BR117" s="953"/>
      <c r="BS117" s="953"/>
      <c r="BT117" s="953"/>
      <c r="BU117" s="953"/>
      <c r="BV117" s="953" t="s">
        <v>416</v>
      </c>
      <c r="BW117" s="953"/>
      <c r="BX117" s="953"/>
      <c r="BY117" s="953"/>
      <c r="BZ117" s="953"/>
      <c r="CA117" s="953" t="s">
        <v>416</v>
      </c>
      <c r="CB117" s="953"/>
      <c r="CC117" s="953"/>
      <c r="CD117" s="953"/>
      <c r="CE117" s="953"/>
      <c r="CF117" s="947" t="s">
        <v>416</v>
      </c>
      <c r="CG117" s="948"/>
      <c r="CH117" s="948"/>
      <c r="CI117" s="948"/>
      <c r="CJ117" s="948"/>
      <c r="CK117" s="978"/>
      <c r="CL117" s="979"/>
      <c r="CM117" s="949" t="s">
        <v>437</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416</v>
      </c>
      <c r="DH117" s="992"/>
      <c r="DI117" s="992"/>
      <c r="DJ117" s="992"/>
      <c r="DK117" s="993"/>
      <c r="DL117" s="994" t="s">
        <v>416</v>
      </c>
      <c r="DM117" s="992"/>
      <c r="DN117" s="992"/>
      <c r="DO117" s="992"/>
      <c r="DP117" s="993"/>
      <c r="DQ117" s="994" t="s">
        <v>416</v>
      </c>
      <c r="DR117" s="992"/>
      <c r="DS117" s="992"/>
      <c r="DT117" s="992"/>
      <c r="DU117" s="993"/>
      <c r="DV117" s="995" t="s">
        <v>416</v>
      </c>
      <c r="DW117" s="996"/>
      <c r="DX117" s="996"/>
      <c r="DY117" s="996"/>
      <c r="DZ117" s="997"/>
    </row>
    <row r="118" spans="1:130" s="199" customFormat="1" ht="26.25" customHeight="1" x14ac:dyDescent="0.15">
      <c r="A118" s="937" t="s">
        <v>410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408</v>
      </c>
      <c r="AB118" s="918"/>
      <c r="AC118" s="918"/>
      <c r="AD118" s="918"/>
      <c r="AE118" s="919"/>
      <c r="AF118" s="917" t="s">
        <v>286</v>
      </c>
      <c r="AG118" s="918"/>
      <c r="AH118" s="918"/>
      <c r="AI118" s="918"/>
      <c r="AJ118" s="919"/>
      <c r="AK118" s="917" t="s">
        <v>285</v>
      </c>
      <c r="AL118" s="918"/>
      <c r="AM118" s="918"/>
      <c r="AN118" s="918"/>
      <c r="AO118" s="919"/>
      <c r="AP118" s="1004" t="s">
        <v>409</v>
      </c>
      <c r="AQ118" s="1005"/>
      <c r="AR118" s="1005"/>
      <c r="AS118" s="1005"/>
      <c r="AT118" s="1006"/>
      <c r="AU118" s="933"/>
      <c r="AV118" s="934"/>
      <c r="AW118" s="934"/>
      <c r="AX118" s="934"/>
      <c r="AY118" s="934"/>
      <c r="AZ118" s="1007" t="s">
        <v>438</v>
      </c>
      <c r="BA118" s="998"/>
      <c r="BB118" s="998"/>
      <c r="BC118" s="998"/>
      <c r="BD118" s="998"/>
      <c r="BE118" s="998"/>
      <c r="BF118" s="998"/>
      <c r="BG118" s="998"/>
      <c r="BH118" s="998"/>
      <c r="BI118" s="998"/>
      <c r="BJ118" s="998"/>
      <c r="BK118" s="998"/>
      <c r="BL118" s="998"/>
      <c r="BM118" s="998"/>
      <c r="BN118" s="998"/>
      <c r="BO118" s="998"/>
      <c r="BP118" s="999"/>
      <c r="BQ118" s="1030" t="s">
        <v>111</v>
      </c>
      <c r="BR118" s="1031"/>
      <c r="BS118" s="1031"/>
      <c r="BT118" s="1031"/>
      <c r="BU118" s="1031"/>
      <c r="BV118" s="1031" t="s">
        <v>111</v>
      </c>
      <c r="BW118" s="1031"/>
      <c r="BX118" s="1031"/>
      <c r="BY118" s="1031"/>
      <c r="BZ118" s="1031"/>
      <c r="CA118" s="1031" t="s">
        <v>111</v>
      </c>
      <c r="CB118" s="1031"/>
      <c r="CC118" s="1031"/>
      <c r="CD118" s="1031"/>
      <c r="CE118" s="1031"/>
      <c r="CF118" s="947" t="s">
        <v>111</v>
      </c>
      <c r="CG118" s="948"/>
      <c r="CH118" s="948"/>
      <c r="CI118" s="948"/>
      <c r="CJ118" s="948"/>
      <c r="CK118" s="978"/>
      <c r="CL118" s="979"/>
      <c r="CM118" s="949" t="s">
        <v>439</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111</v>
      </c>
      <c r="DH118" s="992"/>
      <c r="DI118" s="992"/>
      <c r="DJ118" s="992"/>
      <c r="DK118" s="993"/>
      <c r="DL118" s="994" t="s">
        <v>111</v>
      </c>
      <c r="DM118" s="992"/>
      <c r="DN118" s="992"/>
      <c r="DO118" s="992"/>
      <c r="DP118" s="993"/>
      <c r="DQ118" s="994" t="s">
        <v>111</v>
      </c>
      <c r="DR118" s="992"/>
      <c r="DS118" s="992"/>
      <c r="DT118" s="992"/>
      <c r="DU118" s="993"/>
      <c r="DV118" s="995" t="s">
        <v>111</v>
      </c>
      <c r="DW118" s="996"/>
      <c r="DX118" s="996"/>
      <c r="DY118" s="996"/>
      <c r="DZ118" s="997"/>
    </row>
    <row r="119" spans="1:130" s="199" customFormat="1" ht="26.25" customHeight="1" x14ac:dyDescent="0.15">
      <c r="A119" s="1091" t="s">
        <v>413</v>
      </c>
      <c r="B119" s="977"/>
      <c r="C119" s="956" t="s">
        <v>414</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111</v>
      </c>
      <c r="AB119" s="925"/>
      <c r="AC119" s="925"/>
      <c r="AD119" s="925"/>
      <c r="AE119" s="926"/>
      <c r="AF119" s="927" t="s">
        <v>111</v>
      </c>
      <c r="AG119" s="925"/>
      <c r="AH119" s="925"/>
      <c r="AI119" s="925"/>
      <c r="AJ119" s="926"/>
      <c r="AK119" s="927" t="s">
        <v>111</v>
      </c>
      <c r="AL119" s="925"/>
      <c r="AM119" s="925"/>
      <c r="AN119" s="925"/>
      <c r="AO119" s="926"/>
      <c r="AP119" s="928" t="s">
        <v>111</v>
      </c>
      <c r="AQ119" s="929"/>
      <c r="AR119" s="929"/>
      <c r="AS119" s="929"/>
      <c r="AT119" s="930"/>
      <c r="AU119" s="935"/>
      <c r="AV119" s="936"/>
      <c r="AW119" s="936"/>
      <c r="AX119" s="936"/>
      <c r="AY119" s="936"/>
      <c r="AZ119" s="230" t="s">
        <v>169</v>
      </c>
      <c r="BA119" s="230"/>
      <c r="BB119" s="230"/>
      <c r="BC119" s="230"/>
      <c r="BD119" s="230"/>
      <c r="BE119" s="230"/>
      <c r="BF119" s="230"/>
      <c r="BG119" s="230"/>
      <c r="BH119" s="230"/>
      <c r="BI119" s="230"/>
      <c r="BJ119" s="230"/>
      <c r="BK119" s="230"/>
      <c r="BL119" s="230"/>
      <c r="BM119" s="230"/>
      <c r="BN119" s="230"/>
      <c r="BO119" s="1008" t="s">
        <v>440</v>
      </c>
      <c r="BP119" s="1039"/>
      <c r="BQ119" s="1030">
        <v>60012631</v>
      </c>
      <c r="BR119" s="1031"/>
      <c r="BS119" s="1031"/>
      <c r="BT119" s="1031"/>
      <c r="BU119" s="1031"/>
      <c r="BV119" s="1031">
        <v>58459153</v>
      </c>
      <c r="BW119" s="1031"/>
      <c r="BX119" s="1031"/>
      <c r="BY119" s="1031"/>
      <c r="BZ119" s="1031"/>
      <c r="CA119" s="1031">
        <v>56007022</v>
      </c>
      <c r="CB119" s="1031"/>
      <c r="CC119" s="1031"/>
      <c r="CD119" s="1031"/>
      <c r="CE119" s="1031"/>
      <c r="CF119" s="1032"/>
      <c r="CG119" s="1033"/>
      <c r="CH119" s="1033"/>
      <c r="CI119" s="1033"/>
      <c r="CJ119" s="1034"/>
      <c r="CK119" s="980"/>
      <c r="CL119" s="981"/>
      <c r="CM119" s="1035" t="s">
        <v>441</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111</v>
      </c>
      <c r="DH119" s="1017"/>
      <c r="DI119" s="1017"/>
      <c r="DJ119" s="1017"/>
      <c r="DK119" s="1018"/>
      <c r="DL119" s="1016" t="s">
        <v>111</v>
      </c>
      <c r="DM119" s="1017"/>
      <c r="DN119" s="1017"/>
      <c r="DO119" s="1017"/>
      <c r="DP119" s="1018"/>
      <c r="DQ119" s="1016" t="s">
        <v>111</v>
      </c>
      <c r="DR119" s="1017"/>
      <c r="DS119" s="1017"/>
      <c r="DT119" s="1017"/>
      <c r="DU119" s="1018"/>
      <c r="DV119" s="1019" t="s">
        <v>111</v>
      </c>
      <c r="DW119" s="1020"/>
      <c r="DX119" s="1020"/>
      <c r="DY119" s="1020"/>
      <c r="DZ119" s="1021"/>
    </row>
    <row r="120" spans="1:130" s="199" customFormat="1" ht="26.25" customHeight="1" x14ac:dyDescent="0.15">
      <c r="A120" s="1092"/>
      <c r="B120" s="979"/>
      <c r="C120" s="949" t="s">
        <v>418</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111</v>
      </c>
      <c r="AB120" s="992"/>
      <c r="AC120" s="992"/>
      <c r="AD120" s="992"/>
      <c r="AE120" s="993"/>
      <c r="AF120" s="994" t="s">
        <v>111</v>
      </c>
      <c r="AG120" s="992"/>
      <c r="AH120" s="992"/>
      <c r="AI120" s="992"/>
      <c r="AJ120" s="993"/>
      <c r="AK120" s="994" t="s">
        <v>111</v>
      </c>
      <c r="AL120" s="992"/>
      <c r="AM120" s="992"/>
      <c r="AN120" s="992"/>
      <c r="AO120" s="993"/>
      <c r="AP120" s="995" t="s">
        <v>111</v>
      </c>
      <c r="AQ120" s="996"/>
      <c r="AR120" s="996"/>
      <c r="AS120" s="996"/>
      <c r="AT120" s="997"/>
      <c r="AU120" s="1022" t="s">
        <v>442</v>
      </c>
      <c r="AV120" s="1023"/>
      <c r="AW120" s="1023"/>
      <c r="AX120" s="1023"/>
      <c r="AY120" s="1024"/>
      <c r="AZ120" s="973" t="s">
        <v>443</v>
      </c>
      <c r="BA120" s="922"/>
      <c r="BB120" s="922"/>
      <c r="BC120" s="922"/>
      <c r="BD120" s="922"/>
      <c r="BE120" s="922"/>
      <c r="BF120" s="922"/>
      <c r="BG120" s="922"/>
      <c r="BH120" s="922"/>
      <c r="BI120" s="922"/>
      <c r="BJ120" s="922"/>
      <c r="BK120" s="922"/>
      <c r="BL120" s="922"/>
      <c r="BM120" s="922"/>
      <c r="BN120" s="922"/>
      <c r="BO120" s="922"/>
      <c r="BP120" s="923"/>
      <c r="BQ120" s="959">
        <v>2840478</v>
      </c>
      <c r="BR120" s="960"/>
      <c r="BS120" s="960"/>
      <c r="BT120" s="960"/>
      <c r="BU120" s="960"/>
      <c r="BV120" s="960">
        <v>3074241</v>
      </c>
      <c r="BW120" s="960"/>
      <c r="BX120" s="960"/>
      <c r="BY120" s="960"/>
      <c r="BZ120" s="960"/>
      <c r="CA120" s="960">
        <v>3181624</v>
      </c>
      <c r="CB120" s="960"/>
      <c r="CC120" s="960"/>
      <c r="CD120" s="960"/>
      <c r="CE120" s="960"/>
      <c r="CF120" s="974">
        <v>24.6</v>
      </c>
      <c r="CG120" s="975"/>
      <c r="CH120" s="975"/>
      <c r="CI120" s="975"/>
      <c r="CJ120" s="975"/>
      <c r="CK120" s="1040" t="s">
        <v>444</v>
      </c>
      <c r="CL120" s="1041"/>
      <c r="CM120" s="1041"/>
      <c r="CN120" s="1041"/>
      <c r="CO120" s="1042"/>
      <c r="CP120" s="1048" t="s">
        <v>392</v>
      </c>
      <c r="CQ120" s="1049"/>
      <c r="CR120" s="1049"/>
      <c r="CS120" s="1049"/>
      <c r="CT120" s="1049"/>
      <c r="CU120" s="1049"/>
      <c r="CV120" s="1049"/>
      <c r="CW120" s="1049"/>
      <c r="CX120" s="1049"/>
      <c r="CY120" s="1049"/>
      <c r="CZ120" s="1049"/>
      <c r="DA120" s="1049"/>
      <c r="DB120" s="1049"/>
      <c r="DC120" s="1049"/>
      <c r="DD120" s="1049"/>
      <c r="DE120" s="1049"/>
      <c r="DF120" s="1050"/>
      <c r="DG120" s="959">
        <v>8811864</v>
      </c>
      <c r="DH120" s="960"/>
      <c r="DI120" s="960"/>
      <c r="DJ120" s="960"/>
      <c r="DK120" s="960"/>
      <c r="DL120" s="960">
        <v>8282258</v>
      </c>
      <c r="DM120" s="960"/>
      <c r="DN120" s="960"/>
      <c r="DO120" s="960"/>
      <c r="DP120" s="960"/>
      <c r="DQ120" s="960">
        <v>8182938</v>
      </c>
      <c r="DR120" s="960"/>
      <c r="DS120" s="960"/>
      <c r="DT120" s="960"/>
      <c r="DU120" s="960"/>
      <c r="DV120" s="961">
        <v>63.3</v>
      </c>
      <c r="DW120" s="961"/>
      <c r="DX120" s="961"/>
      <c r="DY120" s="961"/>
      <c r="DZ120" s="962"/>
    </row>
    <row r="121" spans="1:130" s="199" customFormat="1" ht="26.25" customHeight="1" x14ac:dyDescent="0.15">
      <c r="A121" s="1092"/>
      <c r="B121" s="979"/>
      <c r="C121" s="1000" t="s">
        <v>445</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111</v>
      </c>
      <c r="AB121" s="992"/>
      <c r="AC121" s="992"/>
      <c r="AD121" s="992"/>
      <c r="AE121" s="993"/>
      <c r="AF121" s="994" t="s">
        <v>111</v>
      </c>
      <c r="AG121" s="992"/>
      <c r="AH121" s="992"/>
      <c r="AI121" s="992"/>
      <c r="AJ121" s="993"/>
      <c r="AK121" s="994" t="s">
        <v>111</v>
      </c>
      <c r="AL121" s="992"/>
      <c r="AM121" s="992"/>
      <c r="AN121" s="992"/>
      <c r="AO121" s="993"/>
      <c r="AP121" s="995" t="s">
        <v>111</v>
      </c>
      <c r="AQ121" s="996"/>
      <c r="AR121" s="996"/>
      <c r="AS121" s="996"/>
      <c r="AT121" s="997"/>
      <c r="AU121" s="1025"/>
      <c r="AV121" s="1026"/>
      <c r="AW121" s="1026"/>
      <c r="AX121" s="1026"/>
      <c r="AY121" s="1027"/>
      <c r="AZ121" s="982" t="s">
        <v>446</v>
      </c>
      <c r="BA121" s="983"/>
      <c r="BB121" s="983"/>
      <c r="BC121" s="983"/>
      <c r="BD121" s="983"/>
      <c r="BE121" s="983"/>
      <c r="BF121" s="983"/>
      <c r="BG121" s="983"/>
      <c r="BH121" s="983"/>
      <c r="BI121" s="983"/>
      <c r="BJ121" s="983"/>
      <c r="BK121" s="983"/>
      <c r="BL121" s="983"/>
      <c r="BM121" s="983"/>
      <c r="BN121" s="983"/>
      <c r="BO121" s="983"/>
      <c r="BP121" s="984"/>
      <c r="BQ121" s="952">
        <v>3861038</v>
      </c>
      <c r="BR121" s="953"/>
      <c r="BS121" s="953"/>
      <c r="BT121" s="953"/>
      <c r="BU121" s="953"/>
      <c r="BV121" s="953">
        <v>3808944</v>
      </c>
      <c r="BW121" s="953"/>
      <c r="BX121" s="953"/>
      <c r="BY121" s="953"/>
      <c r="BZ121" s="953"/>
      <c r="CA121" s="953">
        <v>3686569</v>
      </c>
      <c r="CB121" s="953"/>
      <c r="CC121" s="953"/>
      <c r="CD121" s="953"/>
      <c r="CE121" s="953"/>
      <c r="CF121" s="947">
        <v>28.5</v>
      </c>
      <c r="CG121" s="948"/>
      <c r="CH121" s="948"/>
      <c r="CI121" s="948"/>
      <c r="CJ121" s="948"/>
      <c r="CK121" s="1043"/>
      <c r="CL121" s="1044"/>
      <c r="CM121" s="1044"/>
      <c r="CN121" s="1044"/>
      <c r="CO121" s="1045"/>
      <c r="CP121" s="1053" t="s">
        <v>389</v>
      </c>
      <c r="CQ121" s="1054"/>
      <c r="CR121" s="1054"/>
      <c r="CS121" s="1054"/>
      <c r="CT121" s="1054"/>
      <c r="CU121" s="1054"/>
      <c r="CV121" s="1054"/>
      <c r="CW121" s="1054"/>
      <c r="CX121" s="1054"/>
      <c r="CY121" s="1054"/>
      <c r="CZ121" s="1054"/>
      <c r="DA121" s="1054"/>
      <c r="DB121" s="1054"/>
      <c r="DC121" s="1054"/>
      <c r="DD121" s="1054"/>
      <c r="DE121" s="1054"/>
      <c r="DF121" s="1055"/>
      <c r="DG121" s="952">
        <v>6208192</v>
      </c>
      <c r="DH121" s="953"/>
      <c r="DI121" s="953"/>
      <c r="DJ121" s="953"/>
      <c r="DK121" s="953"/>
      <c r="DL121" s="953">
        <v>6020517</v>
      </c>
      <c r="DM121" s="953"/>
      <c r="DN121" s="953"/>
      <c r="DO121" s="953"/>
      <c r="DP121" s="953"/>
      <c r="DQ121" s="953">
        <v>5771371</v>
      </c>
      <c r="DR121" s="953"/>
      <c r="DS121" s="953"/>
      <c r="DT121" s="953"/>
      <c r="DU121" s="953"/>
      <c r="DV121" s="954">
        <v>44.6</v>
      </c>
      <c r="DW121" s="954"/>
      <c r="DX121" s="954"/>
      <c r="DY121" s="954"/>
      <c r="DZ121" s="955"/>
    </row>
    <row r="122" spans="1:130" s="199" customFormat="1" ht="26.25" customHeight="1" x14ac:dyDescent="0.15">
      <c r="A122" s="1092"/>
      <c r="B122" s="979"/>
      <c r="C122" s="949" t="s">
        <v>428</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111</v>
      </c>
      <c r="AB122" s="992"/>
      <c r="AC122" s="992"/>
      <c r="AD122" s="992"/>
      <c r="AE122" s="993"/>
      <c r="AF122" s="994" t="s">
        <v>111</v>
      </c>
      <c r="AG122" s="992"/>
      <c r="AH122" s="992"/>
      <c r="AI122" s="992"/>
      <c r="AJ122" s="993"/>
      <c r="AK122" s="994" t="s">
        <v>111</v>
      </c>
      <c r="AL122" s="992"/>
      <c r="AM122" s="992"/>
      <c r="AN122" s="992"/>
      <c r="AO122" s="993"/>
      <c r="AP122" s="995" t="s">
        <v>111</v>
      </c>
      <c r="AQ122" s="996"/>
      <c r="AR122" s="996"/>
      <c r="AS122" s="996"/>
      <c r="AT122" s="997"/>
      <c r="AU122" s="1025"/>
      <c r="AV122" s="1026"/>
      <c r="AW122" s="1026"/>
      <c r="AX122" s="1026"/>
      <c r="AY122" s="1027"/>
      <c r="AZ122" s="1007" t="s">
        <v>447</v>
      </c>
      <c r="BA122" s="998"/>
      <c r="BB122" s="998"/>
      <c r="BC122" s="998"/>
      <c r="BD122" s="998"/>
      <c r="BE122" s="998"/>
      <c r="BF122" s="998"/>
      <c r="BG122" s="998"/>
      <c r="BH122" s="998"/>
      <c r="BI122" s="998"/>
      <c r="BJ122" s="998"/>
      <c r="BK122" s="998"/>
      <c r="BL122" s="998"/>
      <c r="BM122" s="998"/>
      <c r="BN122" s="998"/>
      <c r="BO122" s="998"/>
      <c r="BP122" s="999"/>
      <c r="BQ122" s="1030">
        <v>35245267</v>
      </c>
      <c r="BR122" s="1031"/>
      <c r="BS122" s="1031"/>
      <c r="BT122" s="1031"/>
      <c r="BU122" s="1031"/>
      <c r="BV122" s="1031">
        <v>34832380</v>
      </c>
      <c r="BW122" s="1031"/>
      <c r="BX122" s="1031"/>
      <c r="BY122" s="1031"/>
      <c r="BZ122" s="1031"/>
      <c r="CA122" s="1031">
        <v>34209780</v>
      </c>
      <c r="CB122" s="1031"/>
      <c r="CC122" s="1031"/>
      <c r="CD122" s="1031"/>
      <c r="CE122" s="1031"/>
      <c r="CF122" s="1051">
        <v>264.60000000000002</v>
      </c>
      <c r="CG122" s="1052"/>
      <c r="CH122" s="1052"/>
      <c r="CI122" s="1052"/>
      <c r="CJ122" s="1052"/>
      <c r="CK122" s="1043"/>
      <c r="CL122" s="1044"/>
      <c r="CM122" s="1044"/>
      <c r="CN122" s="1044"/>
      <c r="CO122" s="1045"/>
      <c r="CP122" s="1053" t="s">
        <v>393</v>
      </c>
      <c r="CQ122" s="1054"/>
      <c r="CR122" s="1054"/>
      <c r="CS122" s="1054"/>
      <c r="CT122" s="1054"/>
      <c r="CU122" s="1054"/>
      <c r="CV122" s="1054"/>
      <c r="CW122" s="1054"/>
      <c r="CX122" s="1054"/>
      <c r="CY122" s="1054"/>
      <c r="CZ122" s="1054"/>
      <c r="DA122" s="1054"/>
      <c r="DB122" s="1054"/>
      <c r="DC122" s="1054"/>
      <c r="DD122" s="1054"/>
      <c r="DE122" s="1054"/>
      <c r="DF122" s="1055"/>
      <c r="DG122" s="952">
        <v>595840</v>
      </c>
      <c r="DH122" s="953"/>
      <c r="DI122" s="953"/>
      <c r="DJ122" s="953"/>
      <c r="DK122" s="953"/>
      <c r="DL122" s="953">
        <v>562232</v>
      </c>
      <c r="DM122" s="953"/>
      <c r="DN122" s="953"/>
      <c r="DO122" s="953"/>
      <c r="DP122" s="953"/>
      <c r="DQ122" s="953">
        <v>534267</v>
      </c>
      <c r="DR122" s="953"/>
      <c r="DS122" s="953"/>
      <c r="DT122" s="953"/>
      <c r="DU122" s="953"/>
      <c r="DV122" s="954">
        <v>4.0999999999999996</v>
      </c>
      <c r="DW122" s="954"/>
      <c r="DX122" s="954"/>
      <c r="DY122" s="954"/>
      <c r="DZ122" s="955"/>
    </row>
    <row r="123" spans="1:130" s="199" customFormat="1" ht="26.25" customHeight="1" x14ac:dyDescent="0.15">
      <c r="A123" s="1092"/>
      <c r="B123" s="979"/>
      <c r="C123" s="949" t="s">
        <v>434</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111</v>
      </c>
      <c r="AB123" s="992"/>
      <c r="AC123" s="992"/>
      <c r="AD123" s="992"/>
      <c r="AE123" s="993"/>
      <c r="AF123" s="994" t="s">
        <v>111</v>
      </c>
      <c r="AG123" s="992"/>
      <c r="AH123" s="992"/>
      <c r="AI123" s="992"/>
      <c r="AJ123" s="993"/>
      <c r="AK123" s="994" t="s">
        <v>111</v>
      </c>
      <c r="AL123" s="992"/>
      <c r="AM123" s="992"/>
      <c r="AN123" s="992"/>
      <c r="AO123" s="993"/>
      <c r="AP123" s="995" t="s">
        <v>111</v>
      </c>
      <c r="AQ123" s="996"/>
      <c r="AR123" s="996"/>
      <c r="AS123" s="996"/>
      <c r="AT123" s="997"/>
      <c r="AU123" s="1028"/>
      <c r="AV123" s="1029"/>
      <c r="AW123" s="1029"/>
      <c r="AX123" s="1029"/>
      <c r="AY123" s="1029"/>
      <c r="AZ123" s="230" t="s">
        <v>169</v>
      </c>
      <c r="BA123" s="230"/>
      <c r="BB123" s="230"/>
      <c r="BC123" s="230"/>
      <c r="BD123" s="230"/>
      <c r="BE123" s="230"/>
      <c r="BF123" s="230"/>
      <c r="BG123" s="230"/>
      <c r="BH123" s="230"/>
      <c r="BI123" s="230"/>
      <c r="BJ123" s="230"/>
      <c r="BK123" s="230"/>
      <c r="BL123" s="230"/>
      <c r="BM123" s="230"/>
      <c r="BN123" s="230"/>
      <c r="BO123" s="1008" t="s">
        <v>448</v>
      </c>
      <c r="BP123" s="1039"/>
      <c r="BQ123" s="1098">
        <v>41946783</v>
      </c>
      <c r="BR123" s="1099"/>
      <c r="BS123" s="1099"/>
      <c r="BT123" s="1099"/>
      <c r="BU123" s="1099"/>
      <c r="BV123" s="1099">
        <v>41715565</v>
      </c>
      <c r="BW123" s="1099"/>
      <c r="BX123" s="1099"/>
      <c r="BY123" s="1099"/>
      <c r="BZ123" s="1099"/>
      <c r="CA123" s="1099">
        <v>41077973</v>
      </c>
      <c r="CB123" s="1099"/>
      <c r="CC123" s="1099"/>
      <c r="CD123" s="1099"/>
      <c r="CE123" s="1099"/>
      <c r="CF123" s="1032"/>
      <c r="CG123" s="1033"/>
      <c r="CH123" s="1033"/>
      <c r="CI123" s="1033"/>
      <c r="CJ123" s="1034"/>
      <c r="CK123" s="1043"/>
      <c r="CL123" s="1044"/>
      <c r="CM123" s="1044"/>
      <c r="CN123" s="1044"/>
      <c r="CO123" s="1045"/>
      <c r="CP123" s="1053" t="s">
        <v>387</v>
      </c>
      <c r="CQ123" s="1054"/>
      <c r="CR123" s="1054"/>
      <c r="CS123" s="1054"/>
      <c r="CT123" s="1054"/>
      <c r="CU123" s="1054"/>
      <c r="CV123" s="1054"/>
      <c r="CW123" s="1054"/>
      <c r="CX123" s="1054"/>
      <c r="CY123" s="1054"/>
      <c r="CZ123" s="1054"/>
      <c r="DA123" s="1054"/>
      <c r="DB123" s="1054"/>
      <c r="DC123" s="1054"/>
      <c r="DD123" s="1054"/>
      <c r="DE123" s="1054"/>
      <c r="DF123" s="1055"/>
      <c r="DG123" s="991">
        <v>88583</v>
      </c>
      <c r="DH123" s="992"/>
      <c r="DI123" s="992"/>
      <c r="DJ123" s="992"/>
      <c r="DK123" s="993"/>
      <c r="DL123" s="994">
        <v>55423</v>
      </c>
      <c r="DM123" s="992"/>
      <c r="DN123" s="992"/>
      <c r="DO123" s="992"/>
      <c r="DP123" s="993"/>
      <c r="DQ123" s="994">
        <v>35250</v>
      </c>
      <c r="DR123" s="992"/>
      <c r="DS123" s="992"/>
      <c r="DT123" s="992"/>
      <c r="DU123" s="993"/>
      <c r="DV123" s="995">
        <v>0.3</v>
      </c>
      <c r="DW123" s="996"/>
      <c r="DX123" s="996"/>
      <c r="DY123" s="996"/>
      <c r="DZ123" s="997"/>
    </row>
    <row r="124" spans="1:130" s="199" customFormat="1" ht="26.25" customHeight="1" thickBot="1" x14ac:dyDescent="0.2">
      <c r="A124" s="1092"/>
      <c r="B124" s="979"/>
      <c r="C124" s="949" t="s">
        <v>437</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111</v>
      </c>
      <c r="AB124" s="992"/>
      <c r="AC124" s="992"/>
      <c r="AD124" s="992"/>
      <c r="AE124" s="993"/>
      <c r="AF124" s="994" t="s">
        <v>111</v>
      </c>
      <c r="AG124" s="992"/>
      <c r="AH124" s="992"/>
      <c r="AI124" s="992"/>
      <c r="AJ124" s="993"/>
      <c r="AK124" s="994" t="s">
        <v>111</v>
      </c>
      <c r="AL124" s="992"/>
      <c r="AM124" s="992"/>
      <c r="AN124" s="992"/>
      <c r="AO124" s="993"/>
      <c r="AP124" s="995" t="s">
        <v>111</v>
      </c>
      <c r="AQ124" s="996"/>
      <c r="AR124" s="996"/>
      <c r="AS124" s="996"/>
      <c r="AT124" s="997"/>
      <c r="AU124" s="1094" t="s">
        <v>449</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144.9</v>
      </c>
      <c r="BR124" s="1061"/>
      <c r="BS124" s="1061"/>
      <c r="BT124" s="1061"/>
      <c r="BU124" s="1061"/>
      <c r="BV124" s="1061">
        <v>127.8</v>
      </c>
      <c r="BW124" s="1061"/>
      <c r="BX124" s="1061"/>
      <c r="BY124" s="1061"/>
      <c r="BZ124" s="1061"/>
      <c r="CA124" s="1061">
        <v>115.4</v>
      </c>
      <c r="CB124" s="1061"/>
      <c r="CC124" s="1061"/>
      <c r="CD124" s="1061"/>
      <c r="CE124" s="1061"/>
      <c r="CF124" s="1062"/>
      <c r="CG124" s="1063"/>
      <c r="CH124" s="1063"/>
      <c r="CI124" s="1063"/>
      <c r="CJ124" s="1064"/>
      <c r="CK124" s="1046"/>
      <c r="CL124" s="1046"/>
      <c r="CM124" s="1046"/>
      <c r="CN124" s="1046"/>
      <c r="CO124" s="1047"/>
      <c r="CP124" s="1053" t="s">
        <v>450</v>
      </c>
      <c r="CQ124" s="1054"/>
      <c r="CR124" s="1054"/>
      <c r="CS124" s="1054"/>
      <c r="CT124" s="1054"/>
      <c r="CU124" s="1054"/>
      <c r="CV124" s="1054"/>
      <c r="CW124" s="1054"/>
      <c r="CX124" s="1054"/>
      <c r="CY124" s="1054"/>
      <c r="CZ124" s="1054"/>
      <c r="DA124" s="1054"/>
      <c r="DB124" s="1054"/>
      <c r="DC124" s="1054"/>
      <c r="DD124" s="1054"/>
      <c r="DE124" s="1054"/>
      <c r="DF124" s="1055"/>
      <c r="DG124" s="1038">
        <v>12424</v>
      </c>
      <c r="DH124" s="1017"/>
      <c r="DI124" s="1017"/>
      <c r="DJ124" s="1017"/>
      <c r="DK124" s="1018"/>
      <c r="DL124" s="1016">
        <v>11780</v>
      </c>
      <c r="DM124" s="1017"/>
      <c r="DN124" s="1017"/>
      <c r="DO124" s="1017"/>
      <c r="DP124" s="1018"/>
      <c r="DQ124" s="1016">
        <v>10826</v>
      </c>
      <c r="DR124" s="1017"/>
      <c r="DS124" s="1017"/>
      <c r="DT124" s="1017"/>
      <c r="DU124" s="1018"/>
      <c r="DV124" s="1019">
        <v>0.1</v>
      </c>
      <c r="DW124" s="1020"/>
      <c r="DX124" s="1020"/>
      <c r="DY124" s="1020"/>
      <c r="DZ124" s="1021"/>
    </row>
    <row r="125" spans="1:130" s="199" customFormat="1" ht="26.25" customHeight="1" x14ac:dyDescent="0.15">
      <c r="A125" s="1092"/>
      <c r="B125" s="979"/>
      <c r="C125" s="949" t="s">
        <v>439</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416</v>
      </c>
      <c r="AB125" s="992"/>
      <c r="AC125" s="992"/>
      <c r="AD125" s="992"/>
      <c r="AE125" s="993"/>
      <c r="AF125" s="994" t="s">
        <v>416</v>
      </c>
      <c r="AG125" s="992"/>
      <c r="AH125" s="992"/>
      <c r="AI125" s="992"/>
      <c r="AJ125" s="993"/>
      <c r="AK125" s="994" t="s">
        <v>416</v>
      </c>
      <c r="AL125" s="992"/>
      <c r="AM125" s="992"/>
      <c r="AN125" s="992"/>
      <c r="AO125" s="993"/>
      <c r="AP125" s="995" t="s">
        <v>416</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451</v>
      </c>
      <c r="CL125" s="1041"/>
      <c r="CM125" s="1041"/>
      <c r="CN125" s="1041"/>
      <c r="CO125" s="1042"/>
      <c r="CP125" s="973" t="s">
        <v>452</v>
      </c>
      <c r="CQ125" s="922"/>
      <c r="CR125" s="922"/>
      <c r="CS125" s="922"/>
      <c r="CT125" s="922"/>
      <c r="CU125" s="922"/>
      <c r="CV125" s="922"/>
      <c r="CW125" s="922"/>
      <c r="CX125" s="922"/>
      <c r="CY125" s="922"/>
      <c r="CZ125" s="922"/>
      <c r="DA125" s="922"/>
      <c r="DB125" s="922"/>
      <c r="DC125" s="922"/>
      <c r="DD125" s="922"/>
      <c r="DE125" s="922"/>
      <c r="DF125" s="923"/>
      <c r="DG125" s="959" t="s">
        <v>416</v>
      </c>
      <c r="DH125" s="960"/>
      <c r="DI125" s="960"/>
      <c r="DJ125" s="960"/>
      <c r="DK125" s="960"/>
      <c r="DL125" s="960" t="s">
        <v>416</v>
      </c>
      <c r="DM125" s="960"/>
      <c r="DN125" s="960"/>
      <c r="DO125" s="960"/>
      <c r="DP125" s="960"/>
      <c r="DQ125" s="960" t="s">
        <v>416</v>
      </c>
      <c r="DR125" s="960"/>
      <c r="DS125" s="960"/>
      <c r="DT125" s="960"/>
      <c r="DU125" s="960"/>
      <c r="DV125" s="961" t="s">
        <v>416</v>
      </c>
      <c r="DW125" s="961"/>
      <c r="DX125" s="961"/>
      <c r="DY125" s="961"/>
      <c r="DZ125" s="962"/>
    </row>
    <row r="126" spans="1:130" s="199" customFormat="1" ht="26.25" customHeight="1" thickBot="1" x14ac:dyDescent="0.2">
      <c r="A126" s="1092"/>
      <c r="B126" s="979"/>
      <c r="C126" s="949" t="s">
        <v>441</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416</v>
      </c>
      <c r="AB126" s="992"/>
      <c r="AC126" s="992"/>
      <c r="AD126" s="992"/>
      <c r="AE126" s="993"/>
      <c r="AF126" s="994" t="s">
        <v>416</v>
      </c>
      <c r="AG126" s="992"/>
      <c r="AH126" s="992"/>
      <c r="AI126" s="992"/>
      <c r="AJ126" s="993"/>
      <c r="AK126" s="994" t="s">
        <v>416</v>
      </c>
      <c r="AL126" s="992"/>
      <c r="AM126" s="992"/>
      <c r="AN126" s="992"/>
      <c r="AO126" s="993"/>
      <c r="AP126" s="995" t="s">
        <v>416</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453</v>
      </c>
      <c r="CQ126" s="983"/>
      <c r="CR126" s="983"/>
      <c r="CS126" s="983"/>
      <c r="CT126" s="983"/>
      <c r="CU126" s="983"/>
      <c r="CV126" s="983"/>
      <c r="CW126" s="983"/>
      <c r="CX126" s="983"/>
      <c r="CY126" s="983"/>
      <c r="CZ126" s="983"/>
      <c r="DA126" s="983"/>
      <c r="DB126" s="983"/>
      <c r="DC126" s="983"/>
      <c r="DD126" s="983"/>
      <c r="DE126" s="983"/>
      <c r="DF126" s="984"/>
      <c r="DG126" s="952" t="s">
        <v>416</v>
      </c>
      <c r="DH126" s="953"/>
      <c r="DI126" s="953"/>
      <c r="DJ126" s="953"/>
      <c r="DK126" s="953"/>
      <c r="DL126" s="953" t="s">
        <v>416</v>
      </c>
      <c r="DM126" s="953"/>
      <c r="DN126" s="953"/>
      <c r="DO126" s="953"/>
      <c r="DP126" s="953"/>
      <c r="DQ126" s="953" t="s">
        <v>416</v>
      </c>
      <c r="DR126" s="953"/>
      <c r="DS126" s="953"/>
      <c r="DT126" s="953"/>
      <c r="DU126" s="953"/>
      <c r="DV126" s="954" t="s">
        <v>416</v>
      </c>
      <c r="DW126" s="954"/>
      <c r="DX126" s="954"/>
      <c r="DY126" s="954"/>
      <c r="DZ126" s="955"/>
    </row>
    <row r="127" spans="1:130" s="199" customFormat="1" ht="26.25" customHeight="1" x14ac:dyDescent="0.15">
      <c r="A127" s="1093"/>
      <c r="B127" s="981"/>
      <c r="C127" s="1035" t="s">
        <v>454</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416</v>
      </c>
      <c r="AB127" s="992"/>
      <c r="AC127" s="992"/>
      <c r="AD127" s="992"/>
      <c r="AE127" s="993"/>
      <c r="AF127" s="994" t="s">
        <v>416</v>
      </c>
      <c r="AG127" s="992"/>
      <c r="AH127" s="992"/>
      <c r="AI127" s="992"/>
      <c r="AJ127" s="993"/>
      <c r="AK127" s="994" t="s">
        <v>416</v>
      </c>
      <c r="AL127" s="992"/>
      <c r="AM127" s="992"/>
      <c r="AN127" s="992"/>
      <c r="AO127" s="993"/>
      <c r="AP127" s="995" t="s">
        <v>416</v>
      </c>
      <c r="AQ127" s="996"/>
      <c r="AR127" s="996"/>
      <c r="AS127" s="996"/>
      <c r="AT127" s="997"/>
      <c r="AU127" s="235"/>
      <c r="AV127" s="235"/>
      <c r="AW127" s="235"/>
      <c r="AX127" s="1065" t="s">
        <v>455</v>
      </c>
      <c r="AY127" s="1066"/>
      <c r="AZ127" s="1066"/>
      <c r="BA127" s="1066"/>
      <c r="BB127" s="1066"/>
      <c r="BC127" s="1066"/>
      <c r="BD127" s="1066"/>
      <c r="BE127" s="1067"/>
      <c r="BF127" s="1068" t="s">
        <v>456</v>
      </c>
      <c r="BG127" s="1066"/>
      <c r="BH127" s="1066"/>
      <c r="BI127" s="1066"/>
      <c r="BJ127" s="1066"/>
      <c r="BK127" s="1066"/>
      <c r="BL127" s="1067"/>
      <c r="BM127" s="1068" t="s">
        <v>457</v>
      </c>
      <c r="BN127" s="1066"/>
      <c r="BO127" s="1066"/>
      <c r="BP127" s="1066"/>
      <c r="BQ127" s="1066"/>
      <c r="BR127" s="1066"/>
      <c r="BS127" s="1067"/>
      <c r="BT127" s="1068" t="s">
        <v>458</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459</v>
      </c>
      <c r="CQ127" s="983"/>
      <c r="CR127" s="983"/>
      <c r="CS127" s="983"/>
      <c r="CT127" s="983"/>
      <c r="CU127" s="983"/>
      <c r="CV127" s="983"/>
      <c r="CW127" s="983"/>
      <c r="CX127" s="983"/>
      <c r="CY127" s="983"/>
      <c r="CZ127" s="983"/>
      <c r="DA127" s="983"/>
      <c r="DB127" s="983"/>
      <c r="DC127" s="983"/>
      <c r="DD127" s="983"/>
      <c r="DE127" s="983"/>
      <c r="DF127" s="984"/>
      <c r="DG127" s="952" t="s">
        <v>416</v>
      </c>
      <c r="DH127" s="953"/>
      <c r="DI127" s="953"/>
      <c r="DJ127" s="953"/>
      <c r="DK127" s="953"/>
      <c r="DL127" s="953" t="s">
        <v>416</v>
      </c>
      <c r="DM127" s="953"/>
      <c r="DN127" s="953"/>
      <c r="DO127" s="953"/>
      <c r="DP127" s="953"/>
      <c r="DQ127" s="953" t="s">
        <v>416</v>
      </c>
      <c r="DR127" s="953"/>
      <c r="DS127" s="953"/>
      <c r="DT127" s="953"/>
      <c r="DU127" s="953"/>
      <c r="DV127" s="954" t="s">
        <v>416</v>
      </c>
      <c r="DW127" s="954"/>
      <c r="DX127" s="954"/>
      <c r="DY127" s="954"/>
      <c r="DZ127" s="955"/>
    </row>
    <row r="128" spans="1:130" s="199" customFormat="1" ht="26.25" customHeight="1" thickBot="1" x14ac:dyDescent="0.2">
      <c r="A128" s="1076" t="s">
        <v>460</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461</v>
      </c>
      <c r="X128" s="1078"/>
      <c r="Y128" s="1078"/>
      <c r="Z128" s="1079"/>
      <c r="AA128" s="1080">
        <v>285252</v>
      </c>
      <c r="AB128" s="1081"/>
      <c r="AC128" s="1081"/>
      <c r="AD128" s="1081"/>
      <c r="AE128" s="1082"/>
      <c r="AF128" s="1083">
        <v>300441</v>
      </c>
      <c r="AG128" s="1081"/>
      <c r="AH128" s="1081"/>
      <c r="AI128" s="1081"/>
      <c r="AJ128" s="1082"/>
      <c r="AK128" s="1083">
        <v>331413</v>
      </c>
      <c r="AL128" s="1081"/>
      <c r="AM128" s="1081"/>
      <c r="AN128" s="1081"/>
      <c r="AO128" s="1082"/>
      <c r="AP128" s="1084"/>
      <c r="AQ128" s="1085"/>
      <c r="AR128" s="1085"/>
      <c r="AS128" s="1085"/>
      <c r="AT128" s="1086"/>
      <c r="AU128" s="235"/>
      <c r="AV128" s="235"/>
      <c r="AW128" s="235"/>
      <c r="AX128" s="921" t="s">
        <v>462</v>
      </c>
      <c r="AY128" s="922"/>
      <c r="AZ128" s="922"/>
      <c r="BA128" s="922"/>
      <c r="BB128" s="922"/>
      <c r="BC128" s="922"/>
      <c r="BD128" s="922"/>
      <c r="BE128" s="923"/>
      <c r="BF128" s="1087" t="s">
        <v>111</v>
      </c>
      <c r="BG128" s="1088"/>
      <c r="BH128" s="1088"/>
      <c r="BI128" s="1088"/>
      <c r="BJ128" s="1088"/>
      <c r="BK128" s="1088"/>
      <c r="BL128" s="1089"/>
      <c r="BM128" s="1087">
        <v>12.7</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463</v>
      </c>
      <c r="CQ128" s="1070"/>
      <c r="CR128" s="1070"/>
      <c r="CS128" s="1070"/>
      <c r="CT128" s="1070"/>
      <c r="CU128" s="1070"/>
      <c r="CV128" s="1070"/>
      <c r="CW128" s="1070"/>
      <c r="CX128" s="1070"/>
      <c r="CY128" s="1070"/>
      <c r="CZ128" s="1070"/>
      <c r="DA128" s="1070"/>
      <c r="DB128" s="1070"/>
      <c r="DC128" s="1070"/>
      <c r="DD128" s="1070"/>
      <c r="DE128" s="1070"/>
      <c r="DF128" s="1071"/>
      <c r="DG128" s="1072" t="s">
        <v>111</v>
      </c>
      <c r="DH128" s="1073"/>
      <c r="DI128" s="1073"/>
      <c r="DJ128" s="1073"/>
      <c r="DK128" s="1073"/>
      <c r="DL128" s="1073" t="s">
        <v>111</v>
      </c>
      <c r="DM128" s="1073"/>
      <c r="DN128" s="1073"/>
      <c r="DO128" s="1073"/>
      <c r="DP128" s="1073"/>
      <c r="DQ128" s="1073" t="s">
        <v>111</v>
      </c>
      <c r="DR128" s="1073"/>
      <c r="DS128" s="1073"/>
      <c r="DT128" s="1073"/>
      <c r="DU128" s="1073"/>
      <c r="DV128" s="1074" t="s">
        <v>111</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464</v>
      </c>
      <c r="X129" s="1107"/>
      <c r="Y129" s="1107"/>
      <c r="Z129" s="1108"/>
      <c r="AA129" s="991">
        <v>15621470</v>
      </c>
      <c r="AB129" s="992"/>
      <c r="AC129" s="992"/>
      <c r="AD129" s="992"/>
      <c r="AE129" s="993"/>
      <c r="AF129" s="994">
        <v>16267514</v>
      </c>
      <c r="AG129" s="992"/>
      <c r="AH129" s="992"/>
      <c r="AI129" s="992"/>
      <c r="AJ129" s="993"/>
      <c r="AK129" s="994">
        <v>16195676</v>
      </c>
      <c r="AL129" s="992"/>
      <c r="AM129" s="992"/>
      <c r="AN129" s="992"/>
      <c r="AO129" s="993"/>
      <c r="AP129" s="1109"/>
      <c r="AQ129" s="1110"/>
      <c r="AR129" s="1110"/>
      <c r="AS129" s="1110"/>
      <c r="AT129" s="1111"/>
      <c r="AU129" s="237"/>
      <c r="AV129" s="237"/>
      <c r="AW129" s="237"/>
      <c r="AX129" s="1100" t="s">
        <v>465</v>
      </c>
      <c r="AY129" s="983"/>
      <c r="AZ129" s="983"/>
      <c r="BA129" s="983"/>
      <c r="BB129" s="983"/>
      <c r="BC129" s="983"/>
      <c r="BD129" s="983"/>
      <c r="BE129" s="984"/>
      <c r="BF129" s="1101" t="s">
        <v>111</v>
      </c>
      <c r="BG129" s="1102"/>
      <c r="BH129" s="1102"/>
      <c r="BI129" s="1102"/>
      <c r="BJ129" s="1102"/>
      <c r="BK129" s="1102"/>
      <c r="BL129" s="1103"/>
      <c r="BM129" s="1101">
        <v>17.7</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466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467</v>
      </c>
      <c r="X130" s="1107"/>
      <c r="Y130" s="1107"/>
      <c r="Z130" s="1108"/>
      <c r="AA130" s="991">
        <v>3154835</v>
      </c>
      <c r="AB130" s="992"/>
      <c r="AC130" s="992"/>
      <c r="AD130" s="992"/>
      <c r="AE130" s="993"/>
      <c r="AF130" s="994">
        <v>3174378</v>
      </c>
      <c r="AG130" s="992"/>
      <c r="AH130" s="992"/>
      <c r="AI130" s="992"/>
      <c r="AJ130" s="993"/>
      <c r="AK130" s="994">
        <v>3267920</v>
      </c>
      <c r="AL130" s="992"/>
      <c r="AM130" s="992"/>
      <c r="AN130" s="992"/>
      <c r="AO130" s="993"/>
      <c r="AP130" s="1109"/>
      <c r="AQ130" s="1110"/>
      <c r="AR130" s="1110"/>
      <c r="AS130" s="1110"/>
      <c r="AT130" s="1111"/>
      <c r="AU130" s="237"/>
      <c r="AV130" s="237"/>
      <c r="AW130" s="237"/>
      <c r="AX130" s="1100" t="s">
        <v>468</v>
      </c>
      <c r="AY130" s="983"/>
      <c r="AZ130" s="983"/>
      <c r="BA130" s="983"/>
      <c r="BB130" s="983"/>
      <c r="BC130" s="983"/>
      <c r="BD130" s="983"/>
      <c r="BE130" s="984"/>
      <c r="BF130" s="1137">
        <v>12.2</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469</v>
      </c>
      <c r="X131" s="1145"/>
      <c r="Y131" s="1145"/>
      <c r="Z131" s="1146"/>
      <c r="AA131" s="1038">
        <v>12466635</v>
      </c>
      <c r="AB131" s="1017"/>
      <c r="AC131" s="1017"/>
      <c r="AD131" s="1017"/>
      <c r="AE131" s="1018"/>
      <c r="AF131" s="1016">
        <v>13093136</v>
      </c>
      <c r="AG131" s="1017"/>
      <c r="AH131" s="1017"/>
      <c r="AI131" s="1017"/>
      <c r="AJ131" s="1018"/>
      <c r="AK131" s="1016">
        <v>12927756</v>
      </c>
      <c r="AL131" s="1017"/>
      <c r="AM131" s="1017"/>
      <c r="AN131" s="1017"/>
      <c r="AO131" s="1018"/>
      <c r="AP131" s="1147"/>
      <c r="AQ131" s="1148"/>
      <c r="AR131" s="1148"/>
      <c r="AS131" s="1148"/>
      <c r="AT131" s="1149"/>
      <c r="AU131" s="237"/>
      <c r="AV131" s="237"/>
      <c r="AW131" s="237"/>
      <c r="AX131" s="1119" t="s">
        <v>470</v>
      </c>
      <c r="AY131" s="1070"/>
      <c r="AZ131" s="1070"/>
      <c r="BA131" s="1070"/>
      <c r="BB131" s="1070"/>
      <c r="BC131" s="1070"/>
      <c r="BD131" s="1070"/>
      <c r="BE131" s="1071"/>
      <c r="BF131" s="1120">
        <v>115.4</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471</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472</v>
      </c>
      <c r="W132" s="1130"/>
      <c r="X132" s="1130"/>
      <c r="Y132" s="1130"/>
      <c r="Z132" s="1131"/>
      <c r="AA132" s="1132">
        <v>11.684203480000001</v>
      </c>
      <c r="AB132" s="1133"/>
      <c r="AC132" s="1133"/>
      <c r="AD132" s="1133"/>
      <c r="AE132" s="1134"/>
      <c r="AF132" s="1135">
        <v>12.33781578</v>
      </c>
      <c r="AG132" s="1133"/>
      <c r="AH132" s="1133"/>
      <c r="AI132" s="1133"/>
      <c r="AJ132" s="1134"/>
      <c r="AK132" s="1135">
        <v>12.62814676</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473</v>
      </c>
      <c r="W133" s="1113"/>
      <c r="X133" s="1113"/>
      <c r="Y133" s="1113"/>
      <c r="Z133" s="1114"/>
      <c r="AA133" s="1115">
        <v>11.5</v>
      </c>
      <c r="AB133" s="1116"/>
      <c r="AC133" s="1116"/>
      <c r="AD133" s="1116"/>
      <c r="AE133" s="1117"/>
      <c r="AF133" s="1115">
        <v>11.7</v>
      </c>
      <c r="AG133" s="1116"/>
      <c r="AH133" s="1116"/>
      <c r="AI133" s="1116"/>
      <c r="AJ133" s="1117"/>
      <c r="AK133" s="1115">
        <v>12.2</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3" t="s">
        <v>476</v>
      </c>
      <c r="L7" s="256"/>
      <c r="M7" s="257" t="s">
        <v>477</v>
      </c>
      <c r="N7" s="258"/>
    </row>
    <row r="8" spans="1:16" x14ac:dyDescent="0.15">
      <c r="A8" s="250"/>
      <c r="B8" s="246"/>
      <c r="C8" s="246"/>
      <c r="D8" s="246"/>
      <c r="E8" s="246"/>
      <c r="F8" s="246"/>
      <c r="G8" s="259"/>
      <c r="H8" s="260"/>
      <c r="I8" s="260"/>
      <c r="J8" s="261"/>
      <c r="K8" s="1154"/>
      <c r="L8" s="262" t="s">
        <v>478</v>
      </c>
      <c r="M8" s="263" t="s">
        <v>479</v>
      </c>
      <c r="N8" s="264" t="s">
        <v>480</v>
      </c>
    </row>
    <row r="9" spans="1:16" x14ac:dyDescent="0.15">
      <c r="A9" s="250"/>
      <c r="B9" s="246"/>
      <c r="C9" s="246"/>
      <c r="D9" s="246"/>
      <c r="E9" s="246"/>
      <c r="F9" s="246"/>
      <c r="G9" s="1155" t="s">
        <v>481</v>
      </c>
      <c r="H9" s="1156"/>
      <c r="I9" s="1156"/>
      <c r="J9" s="1157"/>
      <c r="K9" s="265">
        <v>4346602</v>
      </c>
      <c r="L9" s="266">
        <v>67513</v>
      </c>
      <c r="M9" s="267">
        <v>57713</v>
      </c>
      <c r="N9" s="268">
        <v>17</v>
      </c>
    </row>
    <row r="10" spans="1:16" x14ac:dyDescent="0.15">
      <c r="A10" s="250"/>
      <c r="B10" s="246"/>
      <c r="C10" s="246"/>
      <c r="D10" s="246"/>
      <c r="E10" s="246"/>
      <c r="F10" s="246"/>
      <c r="G10" s="1155" t="s">
        <v>482</v>
      </c>
      <c r="H10" s="1156"/>
      <c r="I10" s="1156"/>
      <c r="J10" s="1157"/>
      <c r="K10" s="269">
        <v>514755</v>
      </c>
      <c r="L10" s="270">
        <v>7995</v>
      </c>
      <c r="M10" s="271">
        <v>3737</v>
      </c>
      <c r="N10" s="272">
        <v>113.9</v>
      </c>
    </row>
    <row r="11" spans="1:16" ht="13.5" customHeight="1" x14ac:dyDescent="0.15">
      <c r="A11" s="250"/>
      <c r="B11" s="246"/>
      <c r="C11" s="246"/>
      <c r="D11" s="246"/>
      <c r="E11" s="246"/>
      <c r="F11" s="246"/>
      <c r="G11" s="1155" t="s">
        <v>483</v>
      </c>
      <c r="H11" s="1156"/>
      <c r="I11" s="1156"/>
      <c r="J11" s="1157"/>
      <c r="K11" s="269">
        <v>285443</v>
      </c>
      <c r="L11" s="270">
        <v>4434</v>
      </c>
      <c r="M11" s="271">
        <v>6346</v>
      </c>
      <c r="N11" s="272">
        <v>-30.1</v>
      </c>
    </row>
    <row r="12" spans="1:16" ht="13.5" customHeight="1" x14ac:dyDescent="0.15">
      <c r="A12" s="250"/>
      <c r="B12" s="246"/>
      <c r="C12" s="246"/>
      <c r="D12" s="246"/>
      <c r="E12" s="246"/>
      <c r="F12" s="246"/>
      <c r="G12" s="1155" t="s">
        <v>484</v>
      </c>
      <c r="H12" s="1156"/>
      <c r="I12" s="1156"/>
      <c r="J12" s="1157"/>
      <c r="K12" s="269">
        <v>20120</v>
      </c>
      <c r="L12" s="270">
        <v>313</v>
      </c>
      <c r="M12" s="271">
        <v>800</v>
      </c>
      <c r="N12" s="272">
        <v>-60.9</v>
      </c>
    </row>
    <row r="13" spans="1:16" ht="13.5" customHeight="1" x14ac:dyDescent="0.15">
      <c r="A13" s="250"/>
      <c r="B13" s="246"/>
      <c r="C13" s="246"/>
      <c r="D13" s="246"/>
      <c r="E13" s="246"/>
      <c r="F13" s="246"/>
      <c r="G13" s="1155" t="s">
        <v>485</v>
      </c>
      <c r="H13" s="1156"/>
      <c r="I13" s="1156"/>
      <c r="J13" s="1157"/>
      <c r="K13" s="269" t="s">
        <v>486</v>
      </c>
      <c r="L13" s="270" t="s">
        <v>486</v>
      </c>
      <c r="M13" s="271">
        <v>1</v>
      </c>
      <c r="N13" s="272" t="s">
        <v>486</v>
      </c>
    </row>
    <row r="14" spans="1:16" ht="13.5" customHeight="1" x14ac:dyDescent="0.15">
      <c r="A14" s="250"/>
      <c r="B14" s="246"/>
      <c r="C14" s="246"/>
      <c r="D14" s="246"/>
      <c r="E14" s="246"/>
      <c r="F14" s="246"/>
      <c r="G14" s="1155" t="s">
        <v>487</v>
      </c>
      <c r="H14" s="1156"/>
      <c r="I14" s="1156"/>
      <c r="J14" s="1157"/>
      <c r="K14" s="269">
        <v>186965</v>
      </c>
      <c r="L14" s="270">
        <v>2904</v>
      </c>
      <c r="M14" s="271">
        <v>2571</v>
      </c>
      <c r="N14" s="272">
        <v>13</v>
      </c>
    </row>
    <row r="15" spans="1:16" ht="13.5" customHeight="1" x14ac:dyDescent="0.15">
      <c r="A15" s="250"/>
      <c r="B15" s="246"/>
      <c r="C15" s="246"/>
      <c r="D15" s="246"/>
      <c r="E15" s="246"/>
      <c r="F15" s="246"/>
      <c r="G15" s="1155" t="s">
        <v>488</v>
      </c>
      <c r="H15" s="1156"/>
      <c r="I15" s="1156"/>
      <c r="J15" s="1157"/>
      <c r="K15" s="269">
        <v>17958</v>
      </c>
      <c r="L15" s="270">
        <v>279</v>
      </c>
      <c r="M15" s="271">
        <v>1342</v>
      </c>
      <c r="N15" s="272">
        <v>-79.2</v>
      </c>
    </row>
    <row r="16" spans="1:16" x14ac:dyDescent="0.15">
      <c r="A16" s="250"/>
      <c r="B16" s="246"/>
      <c r="C16" s="246"/>
      <c r="D16" s="246"/>
      <c r="E16" s="246"/>
      <c r="F16" s="246"/>
      <c r="G16" s="1158" t="s">
        <v>489</v>
      </c>
      <c r="H16" s="1159"/>
      <c r="I16" s="1159"/>
      <c r="J16" s="1160"/>
      <c r="K16" s="270">
        <v>-506057</v>
      </c>
      <c r="L16" s="270">
        <v>-7860</v>
      </c>
      <c r="M16" s="271">
        <v>-4975</v>
      </c>
      <c r="N16" s="272">
        <v>58</v>
      </c>
    </row>
    <row r="17" spans="1:16" x14ac:dyDescent="0.15">
      <c r="A17" s="250"/>
      <c r="B17" s="246"/>
      <c r="C17" s="246"/>
      <c r="D17" s="246"/>
      <c r="E17" s="246"/>
      <c r="F17" s="246"/>
      <c r="G17" s="1158" t="s">
        <v>169</v>
      </c>
      <c r="H17" s="1159"/>
      <c r="I17" s="1159"/>
      <c r="J17" s="1160"/>
      <c r="K17" s="270">
        <v>4865786</v>
      </c>
      <c r="L17" s="270">
        <v>75577</v>
      </c>
      <c r="M17" s="271">
        <v>67535</v>
      </c>
      <c r="N17" s="272">
        <v>11.9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50" t="s">
        <v>494</v>
      </c>
      <c r="H21" s="1151"/>
      <c r="I21" s="1151"/>
      <c r="J21" s="1152"/>
      <c r="K21" s="282">
        <v>7.7</v>
      </c>
      <c r="L21" s="283">
        <v>6.24</v>
      </c>
      <c r="M21" s="284">
        <v>1.46</v>
      </c>
      <c r="N21" s="251"/>
      <c r="O21" s="285"/>
      <c r="P21" s="281"/>
    </row>
    <row r="22" spans="1:16" s="286" customFormat="1" x14ac:dyDescent="0.15">
      <c r="A22" s="281"/>
      <c r="B22" s="251"/>
      <c r="C22" s="251"/>
      <c r="D22" s="251"/>
      <c r="E22" s="251"/>
      <c r="F22" s="251"/>
      <c r="G22" s="1150" t="s">
        <v>495</v>
      </c>
      <c r="H22" s="1151"/>
      <c r="I22" s="1151"/>
      <c r="J22" s="1152"/>
      <c r="K22" s="287">
        <v>96.4</v>
      </c>
      <c r="L22" s="288">
        <v>98.7</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3" t="s">
        <v>476</v>
      </c>
      <c r="L30" s="256"/>
      <c r="M30" s="257" t="s">
        <v>477</v>
      </c>
      <c r="N30" s="258"/>
    </row>
    <row r="31" spans="1:16" x14ac:dyDescent="0.15">
      <c r="A31" s="250"/>
      <c r="B31" s="246"/>
      <c r="C31" s="246"/>
      <c r="D31" s="246"/>
      <c r="E31" s="246"/>
      <c r="F31" s="246"/>
      <c r="G31" s="259"/>
      <c r="H31" s="260"/>
      <c r="I31" s="260"/>
      <c r="J31" s="261"/>
      <c r="K31" s="1154"/>
      <c r="L31" s="262" t="s">
        <v>478</v>
      </c>
      <c r="M31" s="263" t="s">
        <v>479</v>
      </c>
      <c r="N31" s="264" t="s">
        <v>480</v>
      </c>
    </row>
    <row r="32" spans="1:16" ht="27" customHeight="1" x14ac:dyDescent="0.15">
      <c r="A32" s="250"/>
      <c r="B32" s="246"/>
      <c r="C32" s="246"/>
      <c r="D32" s="246"/>
      <c r="E32" s="246"/>
      <c r="F32" s="246"/>
      <c r="G32" s="1166" t="s">
        <v>499</v>
      </c>
      <c r="H32" s="1167"/>
      <c r="I32" s="1167"/>
      <c r="J32" s="1168"/>
      <c r="K32" s="296">
        <v>3764844</v>
      </c>
      <c r="L32" s="296">
        <v>58477</v>
      </c>
      <c r="M32" s="297">
        <v>35267</v>
      </c>
      <c r="N32" s="298">
        <v>65.8</v>
      </c>
    </row>
    <row r="33" spans="1:16" ht="13.5" customHeight="1" x14ac:dyDescent="0.15">
      <c r="A33" s="250"/>
      <c r="B33" s="246"/>
      <c r="C33" s="246"/>
      <c r="D33" s="246"/>
      <c r="E33" s="246"/>
      <c r="F33" s="246"/>
      <c r="G33" s="1166" t="s">
        <v>500</v>
      </c>
      <c r="H33" s="1167"/>
      <c r="I33" s="1167"/>
      <c r="J33" s="1168"/>
      <c r="K33" s="296" t="s">
        <v>486</v>
      </c>
      <c r="L33" s="296" t="s">
        <v>486</v>
      </c>
      <c r="M33" s="297">
        <v>1</v>
      </c>
      <c r="N33" s="298" t="s">
        <v>486</v>
      </c>
    </row>
    <row r="34" spans="1:16" ht="27" customHeight="1" x14ac:dyDescent="0.15">
      <c r="A34" s="250"/>
      <c r="B34" s="246"/>
      <c r="C34" s="246"/>
      <c r="D34" s="246"/>
      <c r="E34" s="246"/>
      <c r="F34" s="246"/>
      <c r="G34" s="1166" t="s">
        <v>501</v>
      </c>
      <c r="H34" s="1167"/>
      <c r="I34" s="1167"/>
      <c r="J34" s="1168"/>
      <c r="K34" s="296" t="s">
        <v>486</v>
      </c>
      <c r="L34" s="296" t="s">
        <v>486</v>
      </c>
      <c r="M34" s="297">
        <v>49</v>
      </c>
      <c r="N34" s="298" t="s">
        <v>486</v>
      </c>
    </row>
    <row r="35" spans="1:16" ht="27" customHeight="1" x14ac:dyDescent="0.15">
      <c r="A35" s="250"/>
      <c r="B35" s="246"/>
      <c r="C35" s="246"/>
      <c r="D35" s="246"/>
      <c r="E35" s="246"/>
      <c r="F35" s="246"/>
      <c r="G35" s="1166" t="s">
        <v>502</v>
      </c>
      <c r="H35" s="1167"/>
      <c r="I35" s="1167"/>
      <c r="J35" s="1168"/>
      <c r="K35" s="296">
        <v>1248587</v>
      </c>
      <c r="L35" s="296">
        <v>19393</v>
      </c>
      <c r="M35" s="297">
        <v>9709</v>
      </c>
      <c r="N35" s="298">
        <v>99.7</v>
      </c>
    </row>
    <row r="36" spans="1:16" ht="27" customHeight="1" x14ac:dyDescent="0.15">
      <c r="A36" s="250"/>
      <c r="B36" s="246"/>
      <c r="C36" s="246"/>
      <c r="D36" s="246"/>
      <c r="E36" s="246"/>
      <c r="F36" s="246"/>
      <c r="G36" s="1166" t="s">
        <v>503</v>
      </c>
      <c r="H36" s="1167"/>
      <c r="I36" s="1167"/>
      <c r="J36" s="1168"/>
      <c r="K36" s="296">
        <v>217626</v>
      </c>
      <c r="L36" s="296">
        <v>3380</v>
      </c>
      <c r="M36" s="297">
        <v>2367</v>
      </c>
      <c r="N36" s="298">
        <v>42.8</v>
      </c>
    </row>
    <row r="37" spans="1:16" ht="13.5" customHeight="1" x14ac:dyDescent="0.15">
      <c r="A37" s="250"/>
      <c r="B37" s="246"/>
      <c r="C37" s="246"/>
      <c r="D37" s="246"/>
      <c r="E37" s="246"/>
      <c r="F37" s="246"/>
      <c r="G37" s="1166" t="s">
        <v>504</v>
      </c>
      <c r="H37" s="1167"/>
      <c r="I37" s="1167"/>
      <c r="J37" s="1168"/>
      <c r="K37" s="296" t="s">
        <v>486</v>
      </c>
      <c r="L37" s="296" t="s">
        <v>486</v>
      </c>
      <c r="M37" s="297">
        <v>1205</v>
      </c>
      <c r="N37" s="298" t="s">
        <v>486</v>
      </c>
    </row>
    <row r="38" spans="1:16" ht="27" customHeight="1" x14ac:dyDescent="0.15">
      <c r="A38" s="250"/>
      <c r="B38" s="246"/>
      <c r="C38" s="246"/>
      <c r="D38" s="246"/>
      <c r="E38" s="246"/>
      <c r="F38" s="246"/>
      <c r="G38" s="1169" t="s">
        <v>505</v>
      </c>
      <c r="H38" s="1170"/>
      <c r="I38" s="1170"/>
      <c r="J38" s="1171"/>
      <c r="K38" s="299">
        <v>812</v>
      </c>
      <c r="L38" s="299">
        <v>13</v>
      </c>
      <c r="M38" s="300">
        <v>3</v>
      </c>
      <c r="N38" s="301">
        <v>333.3</v>
      </c>
      <c r="O38" s="295"/>
    </row>
    <row r="39" spans="1:16" x14ac:dyDescent="0.15">
      <c r="A39" s="250"/>
      <c r="B39" s="246"/>
      <c r="C39" s="246"/>
      <c r="D39" s="246"/>
      <c r="E39" s="246"/>
      <c r="F39" s="246"/>
      <c r="G39" s="1169" t="s">
        <v>506</v>
      </c>
      <c r="H39" s="1170"/>
      <c r="I39" s="1170"/>
      <c r="J39" s="1171"/>
      <c r="K39" s="302">
        <v>-331413</v>
      </c>
      <c r="L39" s="302">
        <v>-5148</v>
      </c>
      <c r="M39" s="303">
        <v>-6690</v>
      </c>
      <c r="N39" s="304">
        <v>-23</v>
      </c>
      <c r="O39" s="295"/>
    </row>
    <row r="40" spans="1:16" ht="27" customHeight="1" x14ac:dyDescent="0.15">
      <c r="A40" s="250"/>
      <c r="B40" s="246"/>
      <c r="C40" s="246"/>
      <c r="D40" s="246"/>
      <c r="E40" s="246"/>
      <c r="F40" s="246"/>
      <c r="G40" s="1166" t="s">
        <v>507</v>
      </c>
      <c r="H40" s="1167"/>
      <c r="I40" s="1167"/>
      <c r="J40" s="1168"/>
      <c r="K40" s="302">
        <v>-3267920</v>
      </c>
      <c r="L40" s="302">
        <v>-50758</v>
      </c>
      <c r="M40" s="303">
        <v>-29386</v>
      </c>
      <c r="N40" s="304">
        <v>72.7</v>
      </c>
      <c r="O40" s="295"/>
    </row>
    <row r="41" spans="1:16" x14ac:dyDescent="0.15">
      <c r="A41" s="250"/>
      <c r="B41" s="246"/>
      <c r="C41" s="246"/>
      <c r="D41" s="246"/>
      <c r="E41" s="246"/>
      <c r="F41" s="246"/>
      <c r="G41" s="1172" t="s">
        <v>280</v>
      </c>
      <c r="H41" s="1173"/>
      <c r="I41" s="1173"/>
      <c r="J41" s="1174"/>
      <c r="K41" s="296">
        <v>1632536</v>
      </c>
      <c r="L41" s="302">
        <v>25357</v>
      </c>
      <c r="M41" s="303">
        <v>12524</v>
      </c>
      <c r="N41" s="304">
        <v>102.5</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61" t="s">
        <v>476</v>
      </c>
      <c r="J49" s="1163" t="s">
        <v>511</v>
      </c>
      <c r="K49" s="1164"/>
      <c r="L49" s="1164"/>
      <c r="M49" s="1164"/>
      <c r="N49" s="1165"/>
    </row>
    <row r="50" spans="1:14" x14ac:dyDescent="0.15">
      <c r="A50" s="250"/>
      <c r="B50" s="246"/>
      <c r="C50" s="246"/>
      <c r="D50" s="246"/>
      <c r="E50" s="246"/>
      <c r="F50" s="246"/>
      <c r="G50" s="314"/>
      <c r="H50" s="315"/>
      <c r="I50" s="1162"/>
      <c r="J50" s="316" t="s">
        <v>512</v>
      </c>
      <c r="K50" s="317" t="s">
        <v>513</v>
      </c>
      <c r="L50" s="318" t="s">
        <v>514</v>
      </c>
      <c r="M50" s="319" t="s">
        <v>515</v>
      </c>
      <c r="N50" s="320" t="s">
        <v>516</v>
      </c>
    </row>
    <row r="51" spans="1:14" x14ac:dyDescent="0.15">
      <c r="A51" s="250"/>
      <c r="B51" s="246"/>
      <c r="C51" s="246"/>
      <c r="D51" s="246"/>
      <c r="E51" s="246"/>
      <c r="F51" s="246"/>
      <c r="G51" s="312" t="s">
        <v>517</v>
      </c>
      <c r="H51" s="313"/>
      <c r="I51" s="321">
        <v>6355850</v>
      </c>
      <c r="J51" s="322">
        <v>95352</v>
      </c>
      <c r="K51" s="323">
        <v>28.6</v>
      </c>
      <c r="L51" s="324">
        <v>50880</v>
      </c>
      <c r="M51" s="325">
        <v>7</v>
      </c>
      <c r="N51" s="326">
        <v>21.6</v>
      </c>
    </row>
    <row r="52" spans="1:14" x14ac:dyDescent="0.15">
      <c r="A52" s="250"/>
      <c r="B52" s="246"/>
      <c r="C52" s="246"/>
      <c r="D52" s="246"/>
      <c r="E52" s="246"/>
      <c r="F52" s="246"/>
      <c r="G52" s="327"/>
      <c r="H52" s="328" t="s">
        <v>518</v>
      </c>
      <c r="I52" s="329">
        <v>3908059</v>
      </c>
      <c r="J52" s="330">
        <v>58629</v>
      </c>
      <c r="K52" s="331">
        <v>39.9</v>
      </c>
      <c r="L52" s="332">
        <v>26879</v>
      </c>
      <c r="M52" s="333">
        <v>2.4</v>
      </c>
      <c r="N52" s="334">
        <v>37.5</v>
      </c>
    </row>
    <row r="53" spans="1:14" x14ac:dyDescent="0.15">
      <c r="A53" s="250"/>
      <c r="B53" s="246"/>
      <c r="C53" s="246"/>
      <c r="D53" s="246"/>
      <c r="E53" s="246"/>
      <c r="F53" s="246"/>
      <c r="G53" s="312" t="s">
        <v>519</v>
      </c>
      <c r="H53" s="313"/>
      <c r="I53" s="321">
        <v>2498009</v>
      </c>
      <c r="J53" s="322">
        <v>37656</v>
      </c>
      <c r="K53" s="323">
        <v>-60.5</v>
      </c>
      <c r="L53" s="324">
        <v>63956</v>
      </c>
      <c r="M53" s="325">
        <v>25.7</v>
      </c>
      <c r="N53" s="326">
        <v>-86.2</v>
      </c>
    </row>
    <row r="54" spans="1:14" x14ac:dyDescent="0.15">
      <c r="A54" s="250"/>
      <c r="B54" s="246"/>
      <c r="C54" s="246"/>
      <c r="D54" s="246"/>
      <c r="E54" s="246"/>
      <c r="F54" s="246"/>
      <c r="G54" s="327"/>
      <c r="H54" s="328" t="s">
        <v>518</v>
      </c>
      <c r="I54" s="329">
        <v>1617071</v>
      </c>
      <c r="J54" s="330">
        <v>24376</v>
      </c>
      <c r="K54" s="331">
        <v>-58.4</v>
      </c>
      <c r="L54" s="332">
        <v>29239</v>
      </c>
      <c r="M54" s="333">
        <v>8.8000000000000007</v>
      </c>
      <c r="N54" s="334">
        <v>-67.2</v>
      </c>
    </row>
    <row r="55" spans="1:14" x14ac:dyDescent="0.15">
      <c r="A55" s="250"/>
      <c r="B55" s="246"/>
      <c r="C55" s="246"/>
      <c r="D55" s="246"/>
      <c r="E55" s="246"/>
      <c r="F55" s="246"/>
      <c r="G55" s="312" t="s">
        <v>520</v>
      </c>
      <c r="H55" s="313"/>
      <c r="I55" s="321">
        <v>3239757</v>
      </c>
      <c r="J55" s="322">
        <v>49338</v>
      </c>
      <c r="K55" s="323">
        <v>31</v>
      </c>
      <c r="L55" s="324">
        <v>66255</v>
      </c>
      <c r="M55" s="325">
        <v>3.6</v>
      </c>
      <c r="N55" s="326">
        <v>27.4</v>
      </c>
    </row>
    <row r="56" spans="1:14" x14ac:dyDescent="0.15">
      <c r="A56" s="250"/>
      <c r="B56" s="246"/>
      <c r="C56" s="246"/>
      <c r="D56" s="246"/>
      <c r="E56" s="246"/>
      <c r="F56" s="246"/>
      <c r="G56" s="327"/>
      <c r="H56" s="328" t="s">
        <v>518</v>
      </c>
      <c r="I56" s="329">
        <v>2516098</v>
      </c>
      <c r="J56" s="330">
        <v>38318</v>
      </c>
      <c r="K56" s="331">
        <v>57.2</v>
      </c>
      <c r="L56" s="332">
        <v>31822</v>
      </c>
      <c r="M56" s="333">
        <v>8.8000000000000007</v>
      </c>
      <c r="N56" s="334">
        <v>48.4</v>
      </c>
    </row>
    <row r="57" spans="1:14" x14ac:dyDescent="0.15">
      <c r="A57" s="250"/>
      <c r="B57" s="246"/>
      <c r="C57" s="246"/>
      <c r="D57" s="246"/>
      <c r="E57" s="246"/>
      <c r="F57" s="246"/>
      <c r="G57" s="312" t="s">
        <v>521</v>
      </c>
      <c r="H57" s="313"/>
      <c r="I57" s="321">
        <v>2503514</v>
      </c>
      <c r="J57" s="322">
        <v>38472</v>
      </c>
      <c r="K57" s="323">
        <v>-22</v>
      </c>
      <c r="L57" s="324">
        <v>47278</v>
      </c>
      <c r="M57" s="325">
        <v>-28.6</v>
      </c>
      <c r="N57" s="326">
        <v>6.6</v>
      </c>
    </row>
    <row r="58" spans="1:14" x14ac:dyDescent="0.15">
      <c r="A58" s="250"/>
      <c r="B58" s="246"/>
      <c r="C58" s="246"/>
      <c r="D58" s="246"/>
      <c r="E58" s="246"/>
      <c r="F58" s="246"/>
      <c r="G58" s="327"/>
      <c r="H58" s="328" t="s">
        <v>518</v>
      </c>
      <c r="I58" s="329">
        <v>1788303</v>
      </c>
      <c r="J58" s="330">
        <v>27481</v>
      </c>
      <c r="K58" s="331">
        <v>-28.3</v>
      </c>
      <c r="L58" s="332">
        <v>24096</v>
      </c>
      <c r="M58" s="333">
        <v>-24.3</v>
      </c>
      <c r="N58" s="334">
        <v>-4</v>
      </c>
    </row>
    <row r="59" spans="1:14" x14ac:dyDescent="0.15">
      <c r="A59" s="250"/>
      <c r="B59" s="246"/>
      <c r="C59" s="246"/>
      <c r="D59" s="246"/>
      <c r="E59" s="246"/>
      <c r="F59" s="246"/>
      <c r="G59" s="312" t="s">
        <v>522</v>
      </c>
      <c r="H59" s="313"/>
      <c r="I59" s="321">
        <v>1123519</v>
      </c>
      <c r="J59" s="322">
        <v>17451</v>
      </c>
      <c r="K59" s="323">
        <v>-54.6</v>
      </c>
      <c r="L59" s="324">
        <v>44504</v>
      </c>
      <c r="M59" s="325">
        <v>-5.9</v>
      </c>
      <c r="N59" s="326">
        <v>-48.7</v>
      </c>
    </row>
    <row r="60" spans="1:14" x14ac:dyDescent="0.15">
      <c r="A60" s="250"/>
      <c r="B60" s="246"/>
      <c r="C60" s="246"/>
      <c r="D60" s="246"/>
      <c r="E60" s="246"/>
      <c r="F60" s="246"/>
      <c r="G60" s="327"/>
      <c r="H60" s="328" t="s">
        <v>518</v>
      </c>
      <c r="I60" s="335">
        <v>665392</v>
      </c>
      <c r="J60" s="330">
        <v>10335</v>
      </c>
      <c r="K60" s="331">
        <v>-62.4</v>
      </c>
      <c r="L60" s="332">
        <v>25876</v>
      </c>
      <c r="M60" s="333">
        <v>7.4</v>
      </c>
      <c r="N60" s="334">
        <v>-69.8</v>
      </c>
    </row>
    <row r="61" spans="1:14" x14ac:dyDescent="0.15">
      <c r="A61" s="250"/>
      <c r="B61" s="246"/>
      <c r="C61" s="246"/>
      <c r="D61" s="246"/>
      <c r="E61" s="246"/>
      <c r="F61" s="246"/>
      <c r="G61" s="312" t="s">
        <v>523</v>
      </c>
      <c r="H61" s="336"/>
      <c r="I61" s="337">
        <v>3144130</v>
      </c>
      <c r="J61" s="338">
        <v>47654</v>
      </c>
      <c r="K61" s="339">
        <v>-15.5</v>
      </c>
      <c r="L61" s="340">
        <v>54575</v>
      </c>
      <c r="M61" s="341">
        <v>0.4</v>
      </c>
      <c r="N61" s="326">
        <v>-15.9</v>
      </c>
    </row>
    <row r="62" spans="1:14" x14ac:dyDescent="0.15">
      <c r="A62" s="250"/>
      <c r="B62" s="246"/>
      <c r="C62" s="246"/>
      <c r="D62" s="246"/>
      <c r="E62" s="246"/>
      <c r="F62" s="246"/>
      <c r="G62" s="327"/>
      <c r="H62" s="328" t="s">
        <v>518</v>
      </c>
      <c r="I62" s="329">
        <v>2098985</v>
      </c>
      <c r="J62" s="330">
        <v>31828</v>
      </c>
      <c r="K62" s="331">
        <v>-10.4</v>
      </c>
      <c r="L62" s="332">
        <v>27582</v>
      </c>
      <c r="M62" s="333">
        <v>0.6</v>
      </c>
      <c r="N62" s="334">
        <v>-11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5" t="s">
        <v>3</v>
      </c>
      <c r="D47" s="1175"/>
      <c r="E47" s="1176"/>
      <c r="F47" s="11">
        <v>8.57</v>
      </c>
      <c r="G47" s="12">
        <v>9.1300000000000008</v>
      </c>
      <c r="H47" s="12">
        <v>6.93</v>
      </c>
      <c r="I47" s="12">
        <v>6.42</v>
      </c>
      <c r="J47" s="13">
        <v>6.39</v>
      </c>
    </row>
    <row r="48" spans="2:10" ht="57.75" customHeight="1" x14ac:dyDescent="0.15">
      <c r="B48" s="14"/>
      <c r="C48" s="1177" t="s">
        <v>4</v>
      </c>
      <c r="D48" s="1177"/>
      <c r="E48" s="1178"/>
      <c r="F48" s="15">
        <v>2.33</v>
      </c>
      <c r="G48" s="16">
        <v>2.02</v>
      </c>
      <c r="H48" s="16">
        <v>1.32</v>
      </c>
      <c r="I48" s="16">
        <v>2.02</v>
      </c>
      <c r="J48" s="17">
        <v>2.46</v>
      </c>
    </row>
    <row r="49" spans="2:10" ht="57.75" customHeight="1" thickBot="1" x14ac:dyDescent="0.2">
      <c r="B49" s="18"/>
      <c r="C49" s="1179" t="s">
        <v>5</v>
      </c>
      <c r="D49" s="1179"/>
      <c r="E49" s="1180"/>
      <c r="F49" s="19" t="s">
        <v>530</v>
      </c>
      <c r="G49" s="20" t="s">
        <v>531</v>
      </c>
      <c r="H49" s="20" t="s">
        <v>532</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野間　郁弘</cp:lastModifiedBy>
  <cp:lastPrinted>2018-02-26T00:46:20Z</cp:lastPrinted>
  <dcterms:created xsi:type="dcterms:W3CDTF">2018-01-24T05:45:19Z</dcterms:created>
  <dcterms:modified xsi:type="dcterms:W3CDTF">2018-11-26T00:55:59Z</dcterms:modified>
  <cp:category/>
</cp:coreProperties>
</file>