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水道経営室\●下水道事業●\02〇経理\03○決算統計\02〇経営比較分析表\令和元年度経営比較分析\"/>
    </mc:Choice>
  </mc:AlternateContent>
  <workbookProtection workbookAlgorithmName="SHA-512" workbookHashValue="ouWZQoFyH7oGSglvKfC1DYJXoHnD0Cc8jJuvRxHnKtE4CGDSR6rBtE1YO4Xo39tcbkUlyEc0LGzwApY954swqw==" workbookSaltValue="5INvIWmv+G3YMg7d+4bE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<sst xmlns="http://schemas.openxmlformats.org/spreadsheetml/2006/main" count="320" uniqueCount="118">
  <si>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</si>
  <si>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</si>
  <si>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</si>
  <si>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</si>
  <si>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</si>
  <si>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</si>
  <si>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</si>
  <si>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</si>
  <si>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</si>
  <si>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</si>
  <si>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</si>
  <si>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</si>
  <si>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</si>
  <si>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</si>
  <si>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</si>
  <si>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</si>
  <si>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</si>
  <si>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</si>
  <si>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</si>
  <si>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</si>
  <si>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</si>
  <si>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</si>
  <si>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</si>
  <si>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</si>
  <si>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</si>
  <si>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</si>
  <si>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</si>
  <si>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</si>
  <si>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</si>
  <si>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</si>
  <si>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</si>
  <si>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</si>
  <si>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</si>
  <si>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</si>
  <si>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</si>
  <si>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</si>
  <si>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</si>
  <si>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</si>
  <si>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</si>
  <si>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</si>
  <si>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</si>
  <si>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</si>
  <si>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</si>
  <si>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</si>
  <si>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</si>
  <si>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</si>
  <si>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</si>
  <si>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</si>
  <si>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</si>
  <si>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</si>
  <si>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</si>
  <si>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</si>
  <si>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</si>
  <si>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</si>
  <si>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</si>
  <si>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</si>
  <si>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</si>
  <si>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</si>
  <si>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</si>
  <si>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</si>
  <si>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</si>
  <si>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</si>
  <si>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</si>
  <si>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</si>
  <si>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</si>
  <si>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</si>
  <si>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</si>
  <si>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</si>
  <si>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</si>
  <si>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</si>
  <si>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</si>
  <si>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</si>
  <si>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</si>
  <si>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</si>
  <si>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</si>
  <si>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</si>
  <si>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</si>
  <si>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</si>
  <si>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</si>
  <si>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</si>
  <si>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</si>
  <si>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</si>
  <si>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</si>
  <si>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</si>
  <si>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</si>
  <si>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</si>
  <si>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</si>
  <si>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</si>
  <si>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</si>
  <si>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</si>
  <si>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</si>
  <si>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</si>
  <si>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</si>
  <si>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</si>
  <si>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</si>
  <si>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</si>
  <si>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</si>
  <si>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</si>
  <si>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</si>
  <si>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</si>
  <si>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</si>
  <si>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</si>
  <si>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</si>
  <si>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</si>
  <si>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</si>
  <si>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</si>
  <si>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</si>
  <si>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</si>
  <si>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</si>
  <si>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</si>
  <si>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</si>
  <si>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</si>
  <si>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</si>
  <si>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</si>
  <si>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</si>
  <si>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①経常収支比率は黒字となっています。
②累積欠損金比率は法適用初年度ということもあり0%となっています。
③流動比率は、現金・未収金の残高に比べて企業債償還金の割合が非常に高いことから低水準となっています。
④地形上、通常の下水道工事に比べて高額な投資により企業債残高が多いため、事業規模比率は平均値の2倍近くと高水準になっています。
⑤経費回収率が100%に達していないが、令和2年度より使用料改正を行い収益改善を図ります。
⑥基準内繰入金の影響により、汚水処理原価は平均値より低い水準となっています。ただし、使用料だけでは資本費に充当できないため、さらなる改善が必要です。
⑦処理場を有していないため施設利用率は計上されていません。
⑧水洗化率は、平均値と比べて低くなっています。これは、施設整備が遅れているため高齢世帯や空き家が多くなっており整備しても接続件数が伸び悩んでいることが原因です。今後は、水洗化の普及に努めるとともに接続の見込める地域のみに限定した整備を進めます。</t>
    <rPh sb="1" eb="3">
      <t>ケイジョウ</t>
    </rPh>
    <rPh sb="3" eb="5">
      <t>シュウシ</t>
    </rPh>
    <rPh sb="5" eb="7">
      <t>ヒリツ</t>
    </rPh>
    <rPh sb="8" eb="10">
      <t>クロジ</t>
    </rPh>
    <rPh sb="20" eb="22">
      <t>ルイセキ</t>
    </rPh>
    <rPh sb="22" eb="24">
      <t>ケッソン</t>
    </rPh>
    <rPh sb="24" eb="25">
      <t>キン</t>
    </rPh>
    <rPh sb="25" eb="27">
      <t>ヒリツ</t>
    </rPh>
    <rPh sb="28" eb="29">
      <t>ホウ</t>
    </rPh>
    <rPh sb="29" eb="31">
      <t>テキヨウ</t>
    </rPh>
    <rPh sb="31" eb="34">
      <t>ショネンド</t>
    </rPh>
    <rPh sb="54" eb="56">
      <t>リュウドウ</t>
    </rPh>
    <rPh sb="56" eb="58">
      <t>ヒリツ</t>
    </rPh>
    <rPh sb="60" eb="62">
      <t>ゲンキン</t>
    </rPh>
    <rPh sb="63" eb="66">
      <t>ミシュウキン</t>
    </rPh>
    <rPh sb="67" eb="69">
      <t>ザンダカ</t>
    </rPh>
    <rPh sb="70" eb="71">
      <t>クラ</t>
    </rPh>
    <rPh sb="73" eb="75">
      <t>キギョウ</t>
    </rPh>
    <rPh sb="75" eb="76">
      <t>サイ</t>
    </rPh>
    <rPh sb="76" eb="78">
      <t>ショウカン</t>
    </rPh>
    <rPh sb="78" eb="79">
      <t>キン</t>
    </rPh>
    <rPh sb="80" eb="82">
      <t>ワリアイ</t>
    </rPh>
    <rPh sb="83" eb="85">
      <t>ヒジョウ</t>
    </rPh>
    <rPh sb="86" eb="87">
      <t>タカ</t>
    </rPh>
    <rPh sb="92" eb="95">
      <t>テイスイジュン</t>
    </rPh>
    <rPh sb="105" eb="107">
      <t>チケイ</t>
    </rPh>
    <rPh sb="107" eb="108">
      <t>ジョウ</t>
    </rPh>
    <rPh sb="109" eb="111">
      <t>ツウジョウ</t>
    </rPh>
    <rPh sb="112" eb="115">
      <t>ゲスイドウ</t>
    </rPh>
    <rPh sb="115" eb="117">
      <t>コウジ</t>
    </rPh>
    <rPh sb="118" eb="119">
      <t>クラ</t>
    </rPh>
    <rPh sb="121" eb="123">
      <t>コウガク</t>
    </rPh>
    <rPh sb="124" eb="126">
      <t>トウシ</t>
    </rPh>
    <rPh sb="129" eb="131">
      <t>キギョウ</t>
    </rPh>
    <rPh sb="131" eb="132">
      <t>サイ</t>
    </rPh>
    <rPh sb="132" eb="134">
      <t>ザンダカ</t>
    </rPh>
    <rPh sb="135" eb="136">
      <t>オオ</t>
    </rPh>
    <rPh sb="140" eb="142">
      <t>ジギョウ</t>
    </rPh>
    <rPh sb="142" eb="144">
      <t>キボ</t>
    </rPh>
    <rPh sb="144" eb="146">
      <t>ヒリツ</t>
    </rPh>
    <rPh sb="147" eb="149">
      <t>ヘイキン</t>
    </rPh>
    <rPh sb="149" eb="150">
      <t>チ</t>
    </rPh>
    <rPh sb="152" eb="153">
      <t>バイ</t>
    </rPh>
    <rPh sb="153" eb="154">
      <t>チカ</t>
    </rPh>
    <rPh sb="156" eb="159">
      <t>コウスイジュン</t>
    </rPh>
    <rPh sb="169" eb="171">
      <t>ケイヒ</t>
    </rPh>
    <rPh sb="171" eb="173">
      <t>カイシュウ</t>
    </rPh>
    <rPh sb="173" eb="174">
      <t>リツ</t>
    </rPh>
    <rPh sb="180" eb="181">
      <t>タッ</t>
    </rPh>
    <rPh sb="188" eb="190">
      <t>レイワ</t>
    </rPh>
    <rPh sb="191" eb="193">
      <t>ネンド</t>
    </rPh>
    <rPh sb="195" eb="198">
      <t>シヨウリョウ</t>
    </rPh>
    <rPh sb="198" eb="200">
      <t>カイセイ</t>
    </rPh>
    <rPh sb="201" eb="202">
      <t>オコナ</t>
    </rPh>
    <rPh sb="203" eb="205">
      <t>シュウエキ</t>
    </rPh>
    <rPh sb="205" eb="207">
      <t>カイゼン</t>
    </rPh>
    <rPh sb="208" eb="209">
      <t>ハカ</t>
    </rPh>
    <rPh sb="215" eb="218">
      <t>キジュンナイ</t>
    </rPh>
    <rPh sb="218" eb="220">
      <t>クリイレ</t>
    </rPh>
    <rPh sb="220" eb="221">
      <t>キン</t>
    </rPh>
    <rPh sb="222" eb="224">
      <t>エイキョウ</t>
    </rPh>
    <rPh sb="228" eb="230">
      <t>オスイ</t>
    </rPh>
    <rPh sb="230" eb="232">
      <t>ショリ</t>
    </rPh>
    <rPh sb="232" eb="234">
      <t>ゲンカ</t>
    </rPh>
    <rPh sb="235" eb="238">
      <t>ヘイキンチ</t>
    </rPh>
    <rPh sb="240" eb="241">
      <t>ヒク</t>
    </rPh>
    <rPh sb="242" eb="244">
      <t>スイジュン</t>
    </rPh>
    <rPh sb="256" eb="259">
      <t>シヨウリョウ</t>
    </rPh>
    <rPh sb="263" eb="265">
      <t>シホン</t>
    </rPh>
    <rPh sb="265" eb="266">
      <t>ヒ</t>
    </rPh>
    <rPh sb="267" eb="269">
      <t>ジュウトウ</t>
    </rPh>
    <rPh sb="280" eb="282">
      <t>カイゼン</t>
    </rPh>
    <rPh sb="283" eb="285">
      <t>ヒツヨウ</t>
    </rPh>
    <rPh sb="290" eb="293">
      <t>ショリジョウ</t>
    </rPh>
    <rPh sb="294" eb="295">
      <t>ユウ</t>
    </rPh>
    <rPh sb="302" eb="304">
      <t>シセツ</t>
    </rPh>
    <rPh sb="304" eb="306">
      <t>リヨウ</t>
    </rPh>
    <rPh sb="306" eb="307">
      <t>リツ</t>
    </rPh>
    <rPh sb="308" eb="310">
      <t>ケイジョウ</t>
    </rPh>
    <rPh sb="320" eb="323">
      <t>スイセンカ</t>
    </rPh>
    <rPh sb="323" eb="324">
      <t>リツ</t>
    </rPh>
    <rPh sb="326" eb="329">
      <t>ヘイキンチ</t>
    </rPh>
    <rPh sb="330" eb="331">
      <t>クラ</t>
    </rPh>
    <rPh sb="333" eb="334">
      <t>ヒク</t>
    </rPh>
    <rPh sb="346" eb="348">
      <t>シセツ</t>
    </rPh>
    <rPh sb="348" eb="350">
      <t>セイビ</t>
    </rPh>
    <rPh sb="351" eb="352">
      <t>オク</t>
    </rPh>
    <phoneticPr fontId="4"/>
  </si>
  <si>
    <t>①法適用初年度ということもあり、非常に低い水準となっています。
②③整備開始が遅かったため、まだ老朽化した管路が存在していません。</t>
    <rPh sb="1" eb="2">
      <t>ホウ</t>
    </rPh>
    <rPh sb="2" eb="4">
      <t>テキヨウ</t>
    </rPh>
    <rPh sb="4" eb="7">
      <t>ショネンド</t>
    </rPh>
    <rPh sb="16" eb="18">
      <t>ヒジョウ</t>
    </rPh>
    <rPh sb="19" eb="20">
      <t>ヒク</t>
    </rPh>
    <rPh sb="21" eb="23">
      <t>スイジュン</t>
    </rPh>
    <rPh sb="34" eb="36">
      <t>セイビ</t>
    </rPh>
    <rPh sb="36" eb="38">
      <t>カイシ</t>
    </rPh>
    <rPh sb="39" eb="40">
      <t>オソ</t>
    </rPh>
    <rPh sb="48" eb="51">
      <t>ロウキュウカ</t>
    </rPh>
    <rPh sb="53" eb="55">
      <t>カンロ</t>
    </rPh>
    <rPh sb="56" eb="58">
      <t>ソンザイ</t>
    </rPh>
    <phoneticPr fontId="4"/>
  </si>
  <si>
    <t>　本年度から地方公営企業会計を適用しました。本市の下水道事業は、地形上施設整備に高額な費用が必要となるため整備が非常に遅れています。しかし水洗化率も低く整備しても収益確保が難しいことから、整備方針の再検討や使用料改定を進めています。</t>
    <rPh sb="1" eb="2">
      <t>ホン</t>
    </rPh>
    <rPh sb="2" eb="3">
      <t>ネン</t>
    </rPh>
    <rPh sb="3" eb="4">
      <t>ド</t>
    </rPh>
    <rPh sb="6" eb="8">
      <t>チホウ</t>
    </rPh>
    <rPh sb="8" eb="10">
      <t>コウエイ</t>
    </rPh>
    <rPh sb="10" eb="12">
      <t>キギョウ</t>
    </rPh>
    <rPh sb="12" eb="14">
      <t>カイケイ</t>
    </rPh>
    <rPh sb="15" eb="17">
      <t>テキヨウ</t>
    </rPh>
    <rPh sb="32" eb="34">
      <t>チケイ</t>
    </rPh>
    <rPh sb="34" eb="35">
      <t>ジョウ</t>
    </rPh>
    <rPh sb="35" eb="37">
      <t>シセツ</t>
    </rPh>
    <rPh sb="37" eb="39">
      <t>セイビ</t>
    </rPh>
    <rPh sb="40" eb="42">
      <t>コウガク</t>
    </rPh>
    <rPh sb="43" eb="45">
      <t>ヒヨウ</t>
    </rPh>
    <rPh sb="46" eb="48">
      <t>ヒツヨウ</t>
    </rPh>
    <rPh sb="53" eb="55">
      <t>セイビ</t>
    </rPh>
    <rPh sb="56" eb="58">
      <t>ヒジョウ</t>
    </rPh>
    <rPh sb="59" eb="60">
      <t>オク</t>
    </rPh>
    <rPh sb="69" eb="72">
      <t>スイセンカ</t>
    </rPh>
    <rPh sb="72" eb="73">
      <t>リツ</t>
    </rPh>
    <rPh sb="74" eb="75">
      <t>ヒク</t>
    </rPh>
    <rPh sb="76" eb="78">
      <t>セイビ</t>
    </rPh>
    <rPh sb="81" eb="83">
      <t>シュウエキ</t>
    </rPh>
    <rPh sb="83" eb="85">
      <t>カクホ</t>
    </rPh>
    <rPh sb="86" eb="87">
      <t>ムズカ</t>
    </rPh>
    <rPh sb="94" eb="96">
      <t>セイビ</t>
    </rPh>
    <rPh sb="96" eb="98">
      <t>ホウシン</t>
    </rPh>
    <rPh sb="99" eb="102">
      <t>サイケントウ</t>
    </rPh>
    <rPh sb="103" eb="106">
      <t>シヨウリョウ</t>
    </rPh>
    <rPh sb="106" eb="108">
      <t>カイテイ</t>
    </rPh>
    <rPh sb="109" eb="11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</si>
</sst>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72-41B7-AA13-03A479EF0A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BA72-41B7-AA13-03A479EF0A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9E-430B-8D05-440171C7C5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61.4</c:v>
                </c:pt>
              </c:numCache>
            </c:numRef>
          </c:val>
          <c:smooth val="0"/>
          <c:extLst>
            <c:ext xmlns:c16="http://schemas.microsoft.com/office/drawing/2014/chart" uri="{C3380CC4-5D6E-409C-BE32-E72D297353CC}">
              <c16:uniqueId val="{00000001-FD9E-430B-8D05-440171C7C5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83.5</c:v>
                </c:pt>
              </c:numCache>
            </c:numRef>
          </c:val>
          <c:extLst>
            <c:ext xmlns:c16="http://schemas.microsoft.com/office/drawing/2014/chart" uri="{C3380CC4-5D6E-409C-BE32-E72D297353CC}">
              <c16:uniqueId val="{00000000-6F2D-4D30-90C7-49CA3BD126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86.28</c:v>
                </c:pt>
              </c:numCache>
            </c:numRef>
          </c:val>
          <c:smooth val="0"/>
          <c:extLst>
            <c:ext xmlns:c16="http://schemas.microsoft.com/office/drawing/2014/chart" uri="{C3380CC4-5D6E-409C-BE32-E72D297353CC}">
              <c16:uniqueId val="{00000001-6F2D-4D30-90C7-49CA3BD126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100.48</c:v>
                </c:pt>
              </c:numCache>
            </c:numRef>
          </c:val>
          <c:extLst>
            <c:ext xmlns:c16="http://schemas.microsoft.com/office/drawing/2014/chart" uri="{C3380CC4-5D6E-409C-BE32-E72D297353CC}">
              <c16:uniqueId val="{00000000-7C44-4F69-A789-6D791946B2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107.15</c:v>
                </c:pt>
              </c:numCache>
            </c:numRef>
          </c:val>
          <c:smooth val="0"/>
          <c:extLst>
            <c:ext xmlns:c16="http://schemas.microsoft.com/office/drawing/2014/chart" uri="{C3380CC4-5D6E-409C-BE32-E72D297353CC}">
              <c16:uniqueId val="{00000001-7C44-4F69-A789-6D791946B2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c:v>
                </c:pt>
              </c:numCache>
            </c:numRef>
          </c:val>
          <c:extLst>
            <c:ext xmlns:c16="http://schemas.microsoft.com/office/drawing/2014/chart" uri="{C3380CC4-5D6E-409C-BE32-E72D297353CC}">
              <c16:uniqueId val="{00000000-6F88-4DE9-9D57-694292AED6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17.239999999999998</c:v>
                </c:pt>
              </c:numCache>
            </c:numRef>
          </c:val>
          <c:smooth val="0"/>
          <c:extLst>
            <c:ext xmlns:c16="http://schemas.microsoft.com/office/drawing/2014/chart" uri="{C3380CC4-5D6E-409C-BE32-E72D297353CC}">
              <c16:uniqueId val="{00000001-6F88-4DE9-9D57-694292AED6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7A-4BF1-922A-DDDACDBF0D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E87A-4BF1-922A-DDDACDBF0D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74-4BAF-AB32-801FA82AF9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15.68</c:v>
                </c:pt>
              </c:numCache>
            </c:numRef>
          </c:val>
          <c:smooth val="0"/>
          <c:extLst>
            <c:ext xmlns:c16="http://schemas.microsoft.com/office/drawing/2014/chart" uri="{C3380CC4-5D6E-409C-BE32-E72D297353CC}">
              <c16:uniqueId val="{00000001-6274-4BAF-AB32-801FA82AF9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23.77</c:v>
                </c:pt>
              </c:numCache>
            </c:numRef>
          </c:val>
          <c:extLst>
            <c:ext xmlns:c16="http://schemas.microsoft.com/office/drawing/2014/chart" uri="{C3380CC4-5D6E-409C-BE32-E72D297353CC}">
              <c16:uniqueId val="{00000000-203A-4C42-A708-DE6ACBB19A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46.82</c:v>
                </c:pt>
              </c:numCache>
            </c:numRef>
          </c:val>
          <c:smooth val="0"/>
          <c:extLst>
            <c:ext xmlns:c16="http://schemas.microsoft.com/office/drawing/2014/chart" uri="{C3380CC4-5D6E-409C-BE32-E72D297353CC}">
              <c16:uniqueId val="{00000001-203A-4C42-A708-DE6ACBB19A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1927.06</c:v>
                </c:pt>
              </c:numCache>
            </c:numRef>
          </c:val>
          <c:extLst>
            <c:ext xmlns:c16="http://schemas.microsoft.com/office/drawing/2014/chart" uri="{C3380CC4-5D6E-409C-BE32-E72D297353CC}">
              <c16:uniqueId val="{00000000-351A-4793-BAF2-4041D2A4E5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1028.05</c:v>
                </c:pt>
              </c:numCache>
            </c:numRef>
          </c:val>
          <c:smooth val="0"/>
          <c:extLst>
            <c:ext xmlns:c16="http://schemas.microsoft.com/office/drawing/2014/chart" uri="{C3380CC4-5D6E-409C-BE32-E72D297353CC}">
              <c16:uniqueId val="{00000001-351A-4793-BAF2-4041D2A4E5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97.13</c:v>
                </c:pt>
              </c:numCache>
            </c:numRef>
          </c:val>
          <c:extLst>
            <c:ext xmlns:c16="http://schemas.microsoft.com/office/drawing/2014/chart" uri="{C3380CC4-5D6E-409C-BE32-E72D297353CC}">
              <c16:uniqueId val="{00000000-55BA-4102-BE27-639AA88FD4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94.73</c:v>
                </c:pt>
              </c:numCache>
            </c:numRef>
          </c:val>
          <c:smooth val="0"/>
          <c:extLst>
            <c:ext xmlns:c16="http://schemas.microsoft.com/office/drawing/2014/chart" uri="{C3380CC4-5D6E-409C-BE32-E72D297353CC}">
              <c16:uniqueId val="{00000001-55BA-4102-BE27-639AA88FD4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148.63</c:v>
                </c:pt>
              </c:numCache>
            </c:numRef>
          </c:val>
          <c:extLst>
            <c:ext xmlns:c16="http://schemas.microsoft.com/office/drawing/2014/chart" uri="{C3380CC4-5D6E-409C-BE32-E72D297353CC}">
              <c16:uniqueId val="{00000000-596F-4269-8A5D-7AAA1E4EDC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160.91</c:v>
                </c:pt>
              </c:numCache>
            </c:numRef>
          </c:val>
          <c:smooth val="0"/>
          <c:extLst>
            <c:ext xmlns:c16="http://schemas.microsoft.com/office/drawing/2014/chart" uri="{C3380CC4-5D6E-409C-BE32-E72D297353CC}">
              <c16:uniqueId val="{00000001-596F-4269-8A5D-7AAA1E4EDC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橋本市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62376</v>
      </c>
      <c r="AM8" s="69"/>
      <c r="AN8" s="69"/>
      <c r="AO8" s="69"/>
      <c r="AP8" s="69"/>
      <c r="AQ8" s="69"/>
      <c r="AR8" s="69"/>
      <c r="AS8" s="69"/>
      <c r="AT8" s="68">
        <f>データ!T6</f>
        <v>130.55000000000001</v>
      </c>
      <c r="AU8" s="68"/>
      <c r="AV8" s="68"/>
      <c r="AW8" s="68"/>
      <c r="AX8" s="68"/>
      <c r="AY8" s="68"/>
      <c r="AZ8" s="68"/>
      <c r="BA8" s="68"/>
      <c r="BB8" s="68">
        <f>データ!U6</f>
        <v>477.79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64.989999999999995</v>
      </c>
      <c r="J10" s="68"/>
      <c r="K10" s="68"/>
      <c r="L10" s="68"/>
      <c r="M10" s="68"/>
      <c r="N10" s="68"/>
      <c r="O10" s="68"/>
      <c r="P10" s="68">
        <f>データ!P6</f>
        <v>64.62</v>
      </c>
      <c r="Q10" s="68"/>
      <c r="R10" s="68"/>
      <c r="S10" s="68"/>
      <c r="T10" s="68"/>
      <c r="U10" s="68"/>
      <c r="V10" s="68"/>
      <c r="W10" s="68">
        <f>データ!Q6</f>
        <v>96.72</v>
      </c>
      <c r="X10" s="68"/>
      <c r="Y10" s="68"/>
      <c r="Z10" s="68"/>
      <c r="AA10" s="68"/>
      <c r="AB10" s="68"/>
      <c r="AC10" s="68"/>
      <c r="AD10" s="69">
        <f>データ!R6</f>
        <v>3054</v>
      </c>
      <c r="AE10" s="69"/>
      <c r="AF10" s="69"/>
      <c r="AG10" s="69"/>
      <c r="AH10" s="69"/>
      <c r="AI10" s="69"/>
      <c r="AJ10" s="69"/>
      <c r="AK10" s="2"/>
      <c r="AL10" s="69">
        <f>データ!V6</f>
        <v>40199</v>
      </c>
      <c r="AM10" s="69"/>
      <c r="AN10" s="69"/>
      <c r="AO10" s="69"/>
      <c r="AP10" s="69"/>
      <c r="AQ10" s="69"/>
      <c r="AR10" s="69"/>
      <c r="AS10" s="69"/>
      <c r="AT10" s="68">
        <f>データ!W6</f>
        <v>9.1199999999999992</v>
      </c>
      <c r="AU10" s="68"/>
      <c r="AV10" s="68"/>
      <c r="AW10" s="68"/>
      <c r="AX10" s="68"/>
      <c r="AY10" s="68"/>
      <c r="AZ10" s="68"/>
      <c r="BA10" s="68"/>
      <c r="BB10" s="68">
        <f>データ!X6</f>
        <v>4407.79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s4SDnngpeLPc6EbLXJ6BmVICCbTXDqF4YaC2NPErTTqdtUTUvRtZTS5kHd0NFXwyFV+kiU01F64rVuD6QXjtQ==" saltValue="Hd4mST6O57seNEGMuvyP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302031</v>
      </c>
      <c r="D6" s="33">
        <f t="shared" si="3"/>
        <v>46</v>
      </c>
      <c r="E6" s="33">
        <f t="shared" si="3"/>
        <v>17</v>
      </c>
      <c r="F6" s="33">
        <f t="shared" si="3"/>
        <v>1</v>
      </c>
      <c r="G6" s="33">
        <f t="shared" si="3"/>
        <v>0</v>
      </c>
      <c r="H6" s="33" t="str">
        <f t="shared" si="3"/>
        <v>和歌山県　橋本市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64.989999999999995</v>
      </c>
      <c r="P6" s="34">
        <f t="shared" si="3"/>
        <v>64.62</v>
      </c>
      <c r="Q6" s="34">
        <f t="shared" si="3"/>
        <v>96.72</v>
      </c>
      <c r="R6" s="34">
        <f t="shared" si="3"/>
        <v>3054</v>
      </c>
      <c r="S6" s="34">
        <f t="shared" si="3"/>
        <v>62376</v>
      </c>
      <c r="T6" s="34">
        <f t="shared" si="3"/>
        <v>130.55000000000001</v>
      </c>
      <c r="U6" s="34">
        <f t="shared" si="3"/>
        <v>477.79</v>
      </c>
      <c r="V6" s="34">
        <f t="shared" si="3"/>
        <v>40199</v>
      </c>
      <c r="W6" s="34">
        <f t="shared" si="3"/>
        <v>9.1199999999999992</v>
      </c>
      <c r="X6" s="34">
        <f t="shared" si="3"/>
        <v>4407.79</v>
      </c>
      <c r="Y6" s="35" t="str">
        <f>IF(Y7="",NA(),Y7)</f>
        <v>-</v>
      </c>
      <c r="Z6" s="35" t="str">
        <f t="shared" ref="Z6:AH6" si="4">IF(Z7="",NA(),Z7)</f>
        <v>-</v>
      </c>
      <c r="AA6" s="35" t="str">
        <f t="shared" si="4"/>
        <v>-</v>
      </c>
      <c r="AB6" s="35" t="str">
        <f t="shared" si="4"/>
        <v>-</v>
      </c>
      <c r="AC6" s="35">
        <f t="shared" si="4"/>
        <v>100.48</v>
      </c>
      <c r="AD6" s="35" t="str">
        <f t="shared" si="4"/>
        <v>-</v>
      </c>
      <c r="AE6" s="35" t="str">
        <f t="shared" si="4"/>
        <v>-</v>
      </c>
      <c r="AF6" s="35" t="str">
        <f t="shared" si="4"/>
        <v>-</v>
      </c>
      <c r="AG6" s="35" t="str">
        <f t="shared" si="4"/>
        <v>-</v>
      </c>
      <c r="AH6" s="35">
        <f t="shared" si="4"/>
        <v>107.15</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15.68</v>
      </c>
      <c r="AT6" s="34" t="str">
        <f>IF(AT7="","",IF(AT7="-","【-】","【"&amp;SUBSTITUTE(TEXT(AT7,"#,##0.00"),"-","△")&amp;"】"))</f>
        <v>【3.09】</v>
      </c>
      <c r="AU6" s="35" t="str">
        <f>IF(AU7="",NA(),AU7)</f>
        <v>-</v>
      </c>
      <c r="AV6" s="35" t="str">
        <f t="shared" ref="AV6:BD6" si="6">IF(AV7="",NA(),AV7)</f>
        <v>-</v>
      </c>
      <c r="AW6" s="35" t="str">
        <f t="shared" si="6"/>
        <v>-</v>
      </c>
      <c r="AX6" s="35" t="str">
        <f t="shared" si="6"/>
        <v>-</v>
      </c>
      <c r="AY6" s="35">
        <f t="shared" si="6"/>
        <v>23.77</v>
      </c>
      <c r="AZ6" s="35" t="str">
        <f t="shared" si="6"/>
        <v>-</v>
      </c>
      <c r="BA6" s="35" t="str">
        <f t="shared" si="6"/>
        <v>-</v>
      </c>
      <c r="BB6" s="35" t="str">
        <f t="shared" si="6"/>
        <v>-</v>
      </c>
      <c r="BC6" s="35" t="str">
        <f t="shared" si="6"/>
        <v>-</v>
      </c>
      <c r="BD6" s="35">
        <f t="shared" si="6"/>
        <v>46.82</v>
      </c>
      <c r="BE6" s="34" t="str">
        <f>IF(BE7="","",IF(BE7="-","【-】","【"&amp;SUBSTITUTE(TEXT(BE7,"#,##0.00"),"-","△")&amp;"】"))</f>
        <v>【69.54】</v>
      </c>
      <c r="BF6" s="35" t="str">
        <f>IF(BF7="",NA(),BF7)</f>
        <v>-</v>
      </c>
      <c r="BG6" s="35" t="str">
        <f t="shared" ref="BG6:BO6" si="7">IF(BG7="",NA(),BG7)</f>
        <v>-</v>
      </c>
      <c r="BH6" s="35" t="str">
        <f t="shared" si="7"/>
        <v>-</v>
      </c>
      <c r="BI6" s="35" t="str">
        <f t="shared" si="7"/>
        <v>-</v>
      </c>
      <c r="BJ6" s="35">
        <f t="shared" si="7"/>
        <v>1927.06</v>
      </c>
      <c r="BK6" s="35" t="str">
        <f t="shared" si="7"/>
        <v>-</v>
      </c>
      <c r="BL6" s="35" t="str">
        <f t="shared" si="7"/>
        <v>-</v>
      </c>
      <c r="BM6" s="35" t="str">
        <f t="shared" si="7"/>
        <v>-</v>
      </c>
      <c r="BN6" s="35" t="str">
        <f t="shared" si="7"/>
        <v>-</v>
      </c>
      <c r="BO6" s="35">
        <f t="shared" si="7"/>
        <v>1028.05</v>
      </c>
      <c r="BP6" s="34" t="str">
        <f>IF(BP7="","",IF(BP7="-","【-】","【"&amp;SUBSTITUTE(TEXT(BP7,"#,##0.00"),"-","△")&amp;"】"))</f>
        <v>【682.51】</v>
      </c>
      <c r="BQ6" s="35" t="str">
        <f>IF(BQ7="",NA(),BQ7)</f>
        <v>-</v>
      </c>
      <c r="BR6" s="35" t="str">
        <f t="shared" ref="BR6:BZ6" si="8">IF(BR7="",NA(),BR7)</f>
        <v>-</v>
      </c>
      <c r="BS6" s="35" t="str">
        <f t="shared" si="8"/>
        <v>-</v>
      </c>
      <c r="BT6" s="35" t="str">
        <f t="shared" si="8"/>
        <v>-</v>
      </c>
      <c r="BU6" s="35">
        <f t="shared" si="8"/>
        <v>97.13</v>
      </c>
      <c r="BV6" s="35" t="str">
        <f t="shared" si="8"/>
        <v>-</v>
      </c>
      <c r="BW6" s="35" t="str">
        <f t="shared" si="8"/>
        <v>-</v>
      </c>
      <c r="BX6" s="35" t="str">
        <f t="shared" si="8"/>
        <v>-</v>
      </c>
      <c r="BY6" s="35" t="str">
        <f t="shared" si="8"/>
        <v>-</v>
      </c>
      <c r="BZ6" s="35">
        <f t="shared" si="8"/>
        <v>94.73</v>
      </c>
      <c r="CA6" s="34" t="str">
        <f>IF(CA7="","",IF(CA7="-","【-】","【"&amp;SUBSTITUTE(TEXT(CA7,"#,##0.00"),"-","△")&amp;"】"))</f>
        <v>【100.34】</v>
      </c>
      <c r="CB6" s="35" t="str">
        <f>IF(CB7="",NA(),CB7)</f>
        <v>-</v>
      </c>
      <c r="CC6" s="35" t="str">
        <f t="shared" ref="CC6:CK6" si="9">IF(CC7="",NA(),CC7)</f>
        <v>-</v>
      </c>
      <c r="CD6" s="35" t="str">
        <f t="shared" si="9"/>
        <v>-</v>
      </c>
      <c r="CE6" s="35" t="str">
        <f t="shared" si="9"/>
        <v>-</v>
      </c>
      <c r="CF6" s="35">
        <f t="shared" si="9"/>
        <v>148.63</v>
      </c>
      <c r="CG6" s="35" t="str">
        <f t="shared" si="9"/>
        <v>-</v>
      </c>
      <c r="CH6" s="35" t="str">
        <f t="shared" si="9"/>
        <v>-</v>
      </c>
      <c r="CI6" s="35" t="str">
        <f t="shared" si="9"/>
        <v>-</v>
      </c>
      <c r="CJ6" s="35" t="str">
        <f t="shared" si="9"/>
        <v>-</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61.4</v>
      </c>
      <c r="CW6" s="34" t="str">
        <f>IF(CW7="","",IF(CW7="-","【-】","【"&amp;SUBSTITUTE(TEXT(CW7,"#,##0.00"),"-","△")&amp;"】"))</f>
        <v>【59.64】</v>
      </c>
      <c r="CX6" s="35" t="str">
        <f>IF(CX7="",NA(),CX7)</f>
        <v>-</v>
      </c>
      <c r="CY6" s="35" t="str">
        <f t="shared" ref="CY6:DG6" si="11">IF(CY7="",NA(),CY7)</f>
        <v>-</v>
      </c>
      <c r="CZ6" s="35" t="str">
        <f t="shared" si="11"/>
        <v>-</v>
      </c>
      <c r="DA6" s="35" t="str">
        <f t="shared" si="11"/>
        <v>-</v>
      </c>
      <c r="DB6" s="35">
        <f t="shared" si="11"/>
        <v>83.5</v>
      </c>
      <c r="DC6" s="35" t="str">
        <f t="shared" si="11"/>
        <v>-</v>
      </c>
      <c r="DD6" s="35" t="str">
        <f t="shared" si="11"/>
        <v>-</v>
      </c>
      <c r="DE6" s="35" t="str">
        <f t="shared" si="11"/>
        <v>-</v>
      </c>
      <c r="DF6" s="35" t="str">
        <f t="shared" si="11"/>
        <v>-</v>
      </c>
      <c r="DG6" s="35">
        <f t="shared" si="11"/>
        <v>86.28</v>
      </c>
      <c r="DH6" s="34" t="str">
        <f>IF(DH7="","",IF(DH7="-","【-】","【"&amp;SUBSTITUTE(TEXT(DH7,"#,##0.00"),"-","△")&amp;"】"))</f>
        <v>【95.35】</v>
      </c>
      <c r="DI6" s="35" t="str">
        <f>IF(DI7="",NA(),DI7)</f>
        <v>-</v>
      </c>
      <c r="DJ6" s="35" t="str">
        <f t="shared" ref="DJ6:DR6" si="12">IF(DJ7="",NA(),DJ7)</f>
        <v>-</v>
      </c>
      <c r="DK6" s="35" t="str">
        <f t="shared" si="12"/>
        <v>-</v>
      </c>
      <c r="DL6" s="35" t="str">
        <f t="shared" si="12"/>
        <v>-</v>
      </c>
      <c r="DM6" s="35">
        <f t="shared" si="12"/>
        <v>3.2</v>
      </c>
      <c r="DN6" s="35" t="str">
        <f t="shared" si="12"/>
        <v>-</v>
      </c>
      <c r="DO6" s="35" t="str">
        <f t="shared" si="12"/>
        <v>-</v>
      </c>
      <c r="DP6" s="35" t="str">
        <f t="shared" si="12"/>
        <v>-</v>
      </c>
      <c r="DQ6" s="35" t="str">
        <f t="shared" si="12"/>
        <v>-</v>
      </c>
      <c r="DR6" s="35">
        <f t="shared" si="12"/>
        <v>17.239999999999998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302031</v>
      </c>
      <c r="D7" s="37">
        <v>46</v>
      </c>
      <c r="E7" s="37">
        <v>17</v>
      </c>
      <c r="F7" s="37">
        <v>1</v>
      </c>
      <c r="G7" s="37">
        <v>0</v>
      </c>
      <c r="H7" s="37" t="s">
        <v>95</v>
      </c>
      <c r="I7" s="37" t="s">
        <v>96</v>
      </c>
      <c r="J7" s="37" t="s">
        <v>97</v>
      </c>
      <c r="K7" s="37" t="s">
        <v>98</v>
      </c>
      <c r="L7" s="37" t="s">
        <v>99</v>
      </c>
      <c r="M7" s="37" t="s">
        <v>100</v>
      </c>
      <c r="N7" s="38" t="s">
        <v>101</v>
      </c>
      <c r="O7" s="38">
        <v>64.989999999999995</v>
      </c>
      <c r="P7" s="38">
        <v>64.62</v>
      </c>
      <c r="Q7" s="38">
        <v>96.72</v>
      </c>
      <c r="R7" s="38">
        <v>3054</v>
      </c>
      <c r="S7" s="38">
        <v>62376</v>
      </c>
      <c r="T7" s="38">
        <v>130.55000000000001</v>
      </c>
      <c r="U7" s="38">
        <v>477.79</v>
      </c>
      <c r="V7" s="38">
        <v>40199</v>
      </c>
      <c r="W7" s="38">
        <v>9.1199999999999992</v>
      </c>
      <c r="X7" s="38">
        <v>4407.79</v>
      </c>
      <c r="Y7" s="38" t="s">
        <v>101</v>
      </c>
      <c r="Z7" s="38" t="s">
        <v>101</v>
      </c>
      <c r="AA7" s="38" t="s">
        <v>101</v>
      </c>
      <c r="AB7" s="38" t="s">
        <v>101</v>
      </c>
      <c r="AC7" s="38">
        <v>100.48</v>
      </c>
      <c r="AD7" s="38" t="s">
        <v>101</v>
      </c>
      <c r="AE7" s="38" t="s">
        <v>101</v>
      </c>
      <c r="AF7" s="38" t="s">
        <v>101</v>
      </c>
      <c r="AG7" s="38" t="s">
        <v>101</v>
      </c>
      <c r="AH7" s="38">
        <v>107.15</v>
      </c>
      <c r="AI7" s="38">
        <v>108.07</v>
      </c>
      <c r="AJ7" s="38" t="s">
        <v>101</v>
      </c>
      <c r="AK7" s="38" t="s">
        <v>101</v>
      </c>
      <c r="AL7" s="38" t="s">
        <v>101</v>
      </c>
      <c r="AM7" s="38" t="s">
        <v>101</v>
      </c>
      <c r="AN7" s="38">
        <v>0</v>
      </c>
      <c r="AO7" s="38" t="s">
        <v>101</v>
      </c>
      <c r="AP7" s="38" t="s">
        <v>101</v>
      </c>
      <c r="AQ7" s="38" t="s">
        <v>101</v>
      </c>
      <c r="AR7" s="38" t="s">
        <v>101</v>
      </c>
      <c r="AS7" s="38">
        <v>15.68</v>
      </c>
      <c r="AT7" s="38">
        <v>3.09</v>
      </c>
      <c r="AU7" s="38" t="s">
        <v>101</v>
      </c>
      <c r="AV7" s="38" t="s">
        <v>101</v>
      </c>
      <c r="AW7" s="38" t="s">
        <v>101</v>
      </c>
      <c r="AX7" s="38" t="s">
        <v>101</v>
      </c>
      <c r="AY7" s="38">
        <v>23.77</v>
      </c>
      <c r="AZ7" s="38" t="s">
        <v>101</v>
      </c>
      <c r="BA7" s="38" t="s">
        <v>101</v>
      </c>
      <c r="BB7" s="38" t="s">
        <v>101</v>
      </c>
      <c r="BC7" s="38" t="s">
        <v>101</v>
      </c>
      <c r="BD7" s="38">
        <v>46.82</v>
      </c>
      <c r="BE7" s="38">
        <v>69.540000000000006</v>
      </c>
      <c r="BF7" s="38" t="s">
        <v>101</v>
      </c>
      <c r="BG7" s="38" t="s">
        <v>101</v>
      </c>
      <c r="BH7" s="38" t="s">
        <v>101</v>
      </c>
      <c r="BI7" s="38" t="s">
        <v>101</v>
      </c>
      <c r="BJ7" s="38">
        <v>1927.06</v>
      </c>
      <c r="BK7" s="38" t="s">
        <v>101</v>
      </c>
      <c r="BL7" s="38" t="s">
        <v>101</v>
      </c>
      <c r="BM7" s="38" t="s">
        <v>101</v>
      </c>
      <c r="BN7" s="38" t="s">
        <v>101</v>
      </c>
      <c r="BO7" s="38">
        <v>1028.05</v>
      </c>
      <c r="BP7" s="38">
        <v>682.51</v>
      </c>
      <c r="BQ7" s="38" t="s">
        <v>101</v>
      </c>
      <c r="BR7" s="38" t="s">
        <v>101</v>
      </c>
      <c r="BS7" s="38" t="s">
        <v>101</v>
      </c>
      <c r="BT7" s="38" t="s">
        <v>101</v>
      </c>
      <c r="BU7" s="38">
        <v>97.13</v>
      </c>
      <c r="BV7" s="38" t="s">
        <v>101</v>
      </c>
      <c r="BW7" s="38" t="s">
        <v>101</v>
      </c>
      <c r="BX7" s="38" t="s">
        <v>101</v>
      </c>
      <c r="BY7" s="38" t="s">
        <v>101</v>
      </c>
      <c r="BZ7" s="38">
        <v>94.73</v>
      </c>
      <c r="CA7" s="38">
        <v>100.34</v>
      </c>
      <c r="CB7" s="38" t="s">
        <v>101</v>
      </c>
      <c r="CC7" s="38" t="s">
        <v>101</v>
      </c>
      <c r="CD7" s="38" t="s">
        <v>101</v>
      </c>
      <c r="CE7" s="38" t="s">
        <v>101</v>
      </c>
      <c r="CF7" s="38">
        <v>148.63</v>
      </c>
      <c r="CG7" s="38" t="s">
        <v>101</v>
      </c>
      <c r="CH7" s="38" t="s">
        <v>101</v>
      </c>
      <c r="CI7" s="38" t="s">
        <v>101</v>
      </c>
      <c r="CJ7" s="38" t="s">
        <v>101</v>
      </c>
      <c r="CK7" s="38">
        <v>160.91</v>
      </c>
      <c r="CL7" s="38">
        <v>136.15</v>
      </c>
      <c r="CM7" s="38" t="s">
        <v>101</v>
      </c>
      <c r="CN7" s="38" t="s">
        <v>101</v>
      </c>
      <c r="CO7" s="38" t="s">
        <v>101</v>
      </c>
      <c r="CP7" s="38" t="s">
        <v>101</v>
      </c>
      <c r="CQ7" s="38" t="s">
        <v>101</v>
      </c>
      <c r="CR7" s="38" t="s">
        <v>101</v>
      </c>
      <c r="CS7" s="38" t="s">
        <v>101</v>
      </c>
      <c r="CT7" s="38" t="s">
        <v>101</v>
      </c>
      <c r="CU7" s="38" t="s">
        <v>101</v>
      </c>
      <c r="CV7" s="38">
        <v>61.4</v>
      </c>
      <c r="CW7" s="38">
        <v>59.64</v>
      </c>
      <c r="CX7" s="38" t="s">
        <v>101</v>
      </c>
      <c r="CY7" s="38" t="s">
        <v>101</v>
      </c>
      <c r="CZ7" s="38" t="s">
        <v>101</v>
      </c>
      <c r="DA7" s="38" t="s">
        <v>101</v>
      </c>
      <c r="DB7" s="38">
        <v>83.5</v>
      </c>
      <c r="DC7" s="38" t="s">
        <v>101</v>
      </c>
      <c r="DD7" s="38" t="s">
        <v>101</v>
      </c>
      <c r="DE7" s="38" t="s">
        <v>101</v>
      </c>
      <c r="DF7" s="38" t="s">
        <v>101</v>
      </c>
      <c r="DG7" s="38">
        <v>86.28</v>
      </c>
      <c r="DH7" s="38">
        <v>95.35</v>
      </c>
      <c r="DI7" s="38" t="s">
        <v>101</v>
      </c>
      <c r="DJ7" s="38" t="s">
        <v>101</v>
      </c>
      <c r="DK7" s="38" t="s">
        <v>101</v>
      </c>
      <c r="DL7" s="38" t="s">
        <v>101</v>
      </c>
      <c r="DM7" s="38">
        <v>3.2</v>
      </c>
      <c r="DN7" s="38" t="s">
        <v>101</v>
      </c>
      <c r="DO7" s="38" t="s">
        <v>101</v>
      </c>
      <c r="DP7" s="38" t="s">
        <v>101</v>
      </c>
      <c r="DQ7" s="38" t="s">
        <v>101</v>
      </c>
      <c r="DR7" s="38">
        <v>17.239999999999998</v>
      </c>
      <c r="DS7" s="38">
        <v>38.57</v>
      </c>
      <c r="DT7" s="38" t="s">
        <v>101</v>
      </c>
      <c r="DU7" s="38" t="s">
        <v>101</v>
      </c>
      <c r="DV7" s="38" t="s">
        <v>101</v>
      </c>
      <c r="DW7" s="38" t="s">
        <v>101</v>
      </c>
      <c r="DX7" s="38">
        <v>0</v>
      </c>
      <c r="DY7" s="38" t="s">
        <v>101</v>
      </c>
      <c r="DZ7" s="38" t="s">
        <v>101</v>
      </c>
      <c r="EA7" s="38" t="s">
        <v>101</v>
      </c>
      <c r="EB7" s="38" t="s">
        <v>101</v>
      </c>
      <c r="EC7" s="38">
        <v>0.11</v>
      </c>
      <c r="ED7" s="38">
        <v>5.9</v>
      </c>
      <c r="EE7" s="38" t="s">
        <v>101</v>
      </c>
      <c r="EF7" s="38" t="s">
        <v>101</v>
      </c>
      <c r="EG7" s="38" t="s">
        <v>101</v>
      </c>
      <c r="EH7" s="38" t="s">
        <v>101</v>
      </c>
      <c r="EI7" s="38">
        <v>0</v>
      </c>
      <c r="EJ7" s="38" t="s">
        <v>101</v>
      </c>
      <c r="EK7" s="38" t="s">
        <v>101</v>
      </c>
      <c r="EL7" s="38" t="s">
        <v>101</v>
      </c>
      <c r="EM7" s="38" t="s">
        <v>101</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2021-01-13T04:23:35Z</cp:lastPrinted>
  <dcterms:created xsi:type="dcterms:W3CDTF">2020-12-04T02:29:22Z</dcterms:created>
  <dcterms:modified xsi:type="dcterms:W3CDTF">2021-01-15T01:46:41Z</dcterms:modified>
  <cp:category/>
</cp:coreProperties>
</file>