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4RABttxYeoOvzuNW5oGnPy0tMGsRJuk86ZMaaAzc2uTkT8UCPLvNugraxjRfphJ5568O1fWEgBcSso3XhXgJg==" workbookSaltValue="IuLdGyYvK147ONpzYdeYmA==" workbookSpinCount="100000"/>
  <bookViews>
    <workbookView xWindow="0" yWindow="0" windowWidth="23040" windowHeight="9216"/>
  </bookViews>
  <sheets>
    <sheet name="法非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<sst xmlns="http://schemas.openxmlformats.org/spreadsheetml/2006/main" xmlns:r="http://schemas.openxmlformats.org/officeDocument/2006/relationships" count="116" uniqueCount="116">
  <si>
    <t>年度</t>
    <rPh sb="0" eb="2">
      <t>ネンド</t>
    </rPh>
    <phoneticPr fontId="1"/>
  </si>
  <si>
    <t>1⑧</t>
  </si>
  <si>
    <t>経営比較分析表（令和5年度決算）</t>
    <rPh sb="8" eb="10">
      <t>レイワ</t>
    </rPh>
    <rPh sb="11" eb="13">
      <t>ネンド</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</si>
  <si>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</si>
  <si>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⑤経費回収率(％)</t>
  </si>
  <si>
    <t>類似団体区分</t>
    <rPh sb="4" eb="6">
      <t>クブン</t>
    </rPh>
    <phoneticPr fontId="1"/>
  </si>
  <si>
    <t>管理者の情報</t>
    <rPh sb="0" eb="3">
      <t>カンリシャ</t>
    </rPh>
    <rPh sb="4" eb="6">
      <t>ジョウホウ</t>
    </rPh>
    <phoneticPr fontId="1"/>
  </si>
  <si>
    <t>事業CD</t>
    <rPh sb="0" eb="2">
      <t>ジギョウ</t>
    </rPh>
    <phoneticPr fontId="1"/>
  </si>
  <si>
    <t>業種CD</t>
    <rPh sb="0" eb="2">
      <t>ギョウシュ</t>
    </rPh>
    <phoneticPr fontId="1"/>
  </si>
  <si>
    <t>事業名</t>
  </si>
  <si>
    <t>業務名</t>
    <rPh sb="2" eb="3">
      <t>メイ</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</si>
  <si>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</si>
  <si>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</si>
  <si>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</si>
  <si>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</si>
  <si>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</si>
  <si>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</si>
  <si>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</si>
  <si>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</si>
  <si>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</si>
  <si>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</si>
  <si>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</si>
  <si>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</si>
  <si>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</si>
  <si>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</si>
  <si>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施設CD</t>
    <rPh sb="0" eb="2">
      <t>シセツ</t>
    </rPh>
    <phoneticPr fontId="1"/>
  </si>
  <si>
    <t>普及率(％)</t>
  </si>
  <si>
    <t>①収益的収支比率(％)</t>
    <rPh sb="1" eb="4">
      <t>シュウエキテキ</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</si>
  <si>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</si>
  <si>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</si>
  <si>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</si>
  <si>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</si>
  <si>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</si>
  <si>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t>
  </si>
  <si>
    <t>類似団体平均値（平均値）</t>
  </si>
  <si>
    <t>本事業は、平成６年度に事業着手し、平成１０年度から一部供用を開始し、平成１５年度に全区域の供用を開始しました。管渠や処理場は比較的新しく不具合が生じていませんが、ポンプ施設や処理場内の機械器具のように耐用年数の短いものは、不具合が生じる度に修繕を行うことで凌いでいる状態です。
　今後は、接続可能な区域は公共下水道への接続を進めるとともに、施設更新計画を策定し、計画的な更新事業を進めていきます。</t>
  </si>
  <si>
    <t>2①</t>
  </si>
  <si>
    <t>【】</t>
  </si>
  <si>
    <t>令和5年度全国平均</t>
    <rPh sb="0" eb="2">
      <t>レイワ</t>
    </rPh>
    <rPh sb="3" eb="5">
      <t>ネンド</t>
    </rPh>
    <phoneticPr fontId="1"/>
  </si>
  <si>
    <t>分析欄</t>
    <rPh sb="0" eb="2">
      <t>ブンセキ</t>
    </rPh>
    <rPh sb="2" eb="3">
      <t>ラン</t>
    </rPh>
    <phoneticPr fontId="1"/>
  </si>
  <si>
    <t>-</t>
  </si>
  <si>
    <t>1. 経営の健全性・効率性について</t>
  </si>
  <si>
    <t>2. 老朽化の状況について</t>
  </si>
  <si>
    <t>1④</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</si>
  <si>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</si>
  <si>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</si>
  <si>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1①</t>
  </si>
  <si>
    <t>②累積欠損金比率(％)</t>
  </si>
  <si>
    <t>1②</t>
  </si>
  <si>
    <t>1③</t>
  </si>
  <si>
    <t>1⑥</t>
  </si>
  <si>
    <t>1⑦</t>
  </si>
  <si>
    <t>2②</t>
  </si>
  <si>
    <t>2③</t>
  </si>
  <si>
    <t>1. 経営の健全性・効率性</t>
    <rPh sb="3" eb="5">
      <t>ケイエイ</t>
    </rPh>
    <rPh sb="6" eb="9">
      <t>ケンゼンセイ</t>
    </rPh>
    <rPh sb="10" eb="12">
      <t>コウリツ</t>
    </rPh>
    <rPh sb="12" eb="13">
      <t>セイ</t>
    </rPh>
    <phoneticPr fontId="1"/>
  </si>
  <si>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</si>
  <si>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</si>
  <si>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</si>
  <si>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</si>
  <si>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</si>
  <si>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</si>
  <si>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</si>
  <si>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</si>
  <si>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</si>
  <si>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</si>
  <si>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人口密度</t>
    <rPh sb="0" eb="2">
      <t>ジンコウ</t>
    </rPh>
    <rPh sb="2" eb="4">
      <t>ミツド</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</si>
  <si>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</si>
  <si>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</si>
  <si>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</si>
  <si>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</si>
  <si>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</si>
  <si>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</si>
  <si>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</si>
  <si>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</si>
  <si>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</si>
  <si>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</si>
  <si>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</si>
  <si>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</si>
  <si>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</si>
  <si>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</si>
  <si>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</si>
  <si>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</si>
  <si>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</si>
  <si>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</si>
  <si>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</si>
  <si>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</si>
  <si>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</si>
  <si>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</si>
  <si>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</si>
  <si>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</si>
  <si>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</si>
  <si>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</si>
  <si>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</si>
  <si>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</si>
  <si>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</si>
  <si>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</si>
  <si>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</si>
  <si>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和歌山県　橋本市</t>
  </si>
  <si>
    <t>法非適用</t>
  </si>
  <si>
    <t>下水道事業</t>
  </si>
  <si>
    <t>農業集落排水</t>
  </si>
  <si>
    <t>F2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</si>
  <si>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</si>
  <si>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</si>
  <si>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</si>
  <si>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</si>
  <si>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</si>
  <si>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</si>
  <si>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</si>
  <si>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</si>
  <si>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</si>
  <si>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</si>
  <si>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"R"dd</t>
  </si>
  <si>
    <t>←書式設定</t>
    <rPh sb="1" eb="3">
      <t>ショシキ</t>
    </rPh>
    <rPh sb="3" eb="5">
      <t>セッテイ</t>
    </rPh>
    <phoneticPr fontId="1"/>
  </si>
  <si>
    <t>①収益的収支比率は前年度を上回りましたが、これは費用を抑制したことによるもので、汚水処理に要する経費を使用料収入で賄うことができず、多額の一般会計繰入金に依存している状況です。今後も人口減少により使用料収入の増加は見込めず、厳しい経営状況が続くと予想されます。
⑤経費回収率は汚水処理原価が打切り決算に伴い減少したことにより、比率が増加しております。
⑥汚水処理原価は汚水処理費が打切り決算に伴い減少したことにより、比率が減少しております。
⑦施設利用率はほぼ横ばいの状況であるものの、人口減少に伴いこちらも減少すると予想されることから、今後は有収水量の確保及び施設の適正化が必要となります。
⑧水洗化率は高い水準で推移しておりますが、人口減少に伴い、微減となっております。</t>
    <rPh sb="138" eb="144">
      <t>オスイショリ</t>
    </rPh>
    <rPh sb="145" eb="146">
      <t>ウ</t>
    </rPh>
    <rPh sb="146" eb="147">
      <t>キ</t>
    </rPh>
    <rPh sb="148" eb="150">
      <t>ケッサン</t>
    </rPh>
    <rPh sb="151" eb="152">
      <t>トモナ</t>
    </rPh>
    <rPh sb="153" eb="155">
      <t>ゲンショウ</t>
    </rPh>
    <rPh sb="163" eb="165">
      <t>ヒリツ</t>
    </rPh>
    <rPh sb="166" eb="168">
      <t>ゾウカ</t>
    </rPh>
    <rPh sb="184" eb="188">
      <t>オスイショリ</t>
    </rPh>
    <rPh sb="188" eb="189">
      <t>ヒ</t>
    </rPh>
    <rPh sb="190" eb="191">
      <t>ウ</t>
    </rPh>
    <rPh sb="191" eb="192">
      <t>キ</t>
    </rPh>
    <rPh sb="193" eb="195">
      <t>ケッ</t>
    </rPh>
    <rPh sb="196" eb="198">
      <t>トモ</t>
    </rPh>
    <rPh sb="198" eb="200">
      <t>ゲンショウ</t>
    </rPh>
    <rPh sb="208" eb="210">
      <t>ヒリツ</t>
    </rPh>
    <rPh sb="211" eb="219">
      <t>ゲンショウシテ</t>
    </rPh>
    <rPh sb="326" eb="328">
      <t>ビゲン</t>
    </rPh>
    <phoneticPr fontId="1"/>
  </si>
  <si>
    <t>本事業は、令和６年度に法適用化し、接続可能な区域については公共下水道へ接続を行います。それ以外の区域については、計画的に更新事業を進めていきます。</t>
    <rPh sb="5" eb="7">
      <t>レイワ</t>
    </rPh>
    <rPh sb="8" eb="10">
      <t>ネンド</t>
    </rPh>
    <rPh sb="11" eb="16">
      <t>ホウテキヨ</t>
    </rPh>
    <rPh sb="38" eb="39">
      <t>オコナ</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</si>
</sst>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_);[Red]\(0.00\)"/>
    <numFmt numFmtId="180"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2.e-002</c:v>
                </c:pt>
                <c:pt idx="1">
                  <c:v>0.25</c:v>
                </c:pt>
                <c:pt idx="2">
                  <c:v>5.e-002</c:v>
                </c:pt>
                <c:pt idx="3">
                  <c:v>3.e-002</c:v>
                </c:pt>
                <c:pt idx="4">
                  <c:v>3.e-002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44" b="0.75000000000001144"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107.77</c:v>
                </c:pt>
                <c:pt idx="1">
                  <c:v>108.03</c:v>
                </c:pt>
                <c:pt idx="2">
                  <c:v>109.14</c:v>
                </c:pt>
                <c:pt idx="3">
                  <c:v>111.21</c:v>
                </c:pt>
                <c:pt idx="4">
                  <c:v>127.7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826.83</c:v>
                </c:pt>
                <c:pt idx="1">
                  <c:v>867.83</c:v>
                </c:pt>
                <c:pt idx="2">
                  <c:v>791.76</c:v>
                </c:pt>
                <c:pt idx="3">
                  <c:v>900.82</c:v>
                </c:pt>
                <c:pt idx="4">
                  <c:v>839.21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75.25</c:v>
                </c:pt>
                <c:pt idx="1">
                  <c:v>80.599999999999994</c:v>
                </c:pt>
                <c:pt idx="2">
                  <c:v>78.819999999999993</c:v>
                </c:pt>
                <c:pt idx="3">
                  <c:v>75.17</c:v>
                </c:pt>
                <c:pt idx="4">
                  <c:v>100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57.31</c:v>
                </c:pt>
                <c:pt idx="1">
                  <c:v>57.08</c:v>
                </c:pt>
                <c:pt idx="2">
                  <c:v>56.26</c:v>
                </c:pt>
                <c:pt idx="3">
                  <c:v>52.94</c:v>
                </c:pt>
                <c:pt idx="4">
                  <c:v>52.05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260.95</c:v>
                </c:pt>
                <c:pt idx="1">
                  <c:v>247.09</c:v>
                </c:pt>
                <c:pt idx="2">
                  <c:v>257.64999999999998</c:v>
                </c:pt>
                <c:pt idx="3">
                  <c:v>280.04000000000002</c:v>
                </c:pt>
                <c:pt idx="4">
                  <c:v>175.74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273.52</c:v>
                </c:pt>
                <c:pt idx="1">
                  <c:v>274.99</c:v>
                </c:pt>
                <c:pt idx="2">
                  <c:v>282.08999999999997</c:v>
                </c:pt>
                <c:pt idx="3">
                  <c:v>303.27999999999997</c:v>
                </c:pt>
                <c:pt idx="4">
                  <c:v>301.86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51.62</c:v>
                </c:pt>
                <c:pt idx="1">
                  <c:v>52.09</c:v>
                </c:pt>
                <c:pt idx="2">
                  <c:v>49.3</c:v>
                </c:pt>
                <c:pt idx="3">
                  <c:v>49.3</c:v>
                </c:pt>
                <c:pt idx="4">
                  <c:v>44.82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50.14</c:v>
                </c:pt>
                <c:pt idx="1">
                  <c:v>54.83</c:v>
                </c:pt>
                <c:pt idx="2">
                  <c:v>66.53</c:v>
                </c:pt>
                <c:pt idx="3">
                  <c:v>52.35</c:v>
                </c:pt>
                <c:pt idx="4">
                  <c:v>46.25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95.67</c:v>
                </c:pt>
                <c:pt idx="1">
                  <c:v>95.98</c:v>
                </c:pt>
                <c:pt idx="2">
                  <c:v>96.11</c:v>
                </c:pt>
                <c:pt idx="3">
                  <c:v>96</c:v>
                </c:pt>
                <c:pt idx="4">
                  <c:v>95.89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84.98</c:v>
                </c:pt>
                <c:pt idx="1">
                  <c:v>84.7</c:v>
                </c:pt>
                <c:pt idx="2">
                  <c:v>84.67</c:v>
                </c:pt>
                <c:pt idx="3">
                  <c:v>84.39</c:v>
                </c:pt>
                <c:pt idx="4">
                  <c:v>83.96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【785.10】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【87.54】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37932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【49.87】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【271.15】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【56.93】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43145" y="3000375"/>
          <a:ext cx="393001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67495" y="3000375"/>
          <a:ext cx="393001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7370" y="10935335"/>
          <a:ext cx="506158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300470" y="10935335"/>
          <a:ext cx="506158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topLeftCell="N1" workbookViewId="0">
      <selection activeCell="BL83" sqref="BL83"/>
    </sheetView>
  </sheetViews>
  <sheetFormatPr defaultColWidth="2.6640625" defaultRowHeight="13.5"/>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和歌山県　橋本市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10</v>
      </c>
      <c r="C7" s="5"/>
      <c r="D7" s="5"/>
      <c r="E7" s="5"/>
      <c r="F7" s="5"/>
      <c r="G7" s="5"/>
      <c r="H7" s="5"/>
      <c r="I7" s="5" t="s">
        <v>15</v>
      </c>
      <c r="J7" s="5"/>
      <c r="K7" s="5"/>
      <c r="L7" s="5"/>
      <c r="M7" s="5"/>
      <c r="N7" s="5"/>
      <c r="O7" s="5"/>
      <c r="P7" s="5" t="s">
        <v>9</v>
      </c>
      <c r="Q7" s="5"/>
      <c r="R7" s="5"/>
      <c r="S7" s="5"/>
      <c r="T7" s="5"/>
      <c r="U7" s="5"/>
      <c r="V7" s="5"/>
      <c r="W7" s="5" t="s">
        <v>5</v>
      </c>
      <c r="X7" s="5"/>
      <c r="Y7" s="5"/>
      <c r="Z7" s="5"/>
      <c r="AA7" s="5"/>
      <c r="AB7" s="5"/>
      <c r="AC7" s="5"/>
      <c r="AD7" s="5" t="s">
        <v>6</v>
      </c>
      <c r="AE7" s="5"/>
      <c r="AF7" s="5"/>
      <c r="AG7" s="5"/>
      <c r="AH7" s="5"/>
      <c r="AI7" s="5"/>
      <c r="AJ7" s="5"/>
      <c r="AK7" s="3"/>
      <c r="AL7" s="5" t="s">
        <v>17</v>
      </c>
      <c r="AM7" s="5"/>
      <c r="AN7" s="5"/>
      <c r="AO7" s="5"/>
      <c r="AP7" s="5"/>
      <c r="AQ7" s="5"/>
      <c r="AR7" s="5"/>
      <c r="AS7" s="5"/>
      <c r="AT7" s="5" t="s">
        <v>11</v>
      </c>
      <c r="AU7" s="5"/>
      <c r="AV7" s="5"/>
      <c r="AW7" s="5"/>
      <c r="AX7" s="5"/>
      <c r="AY7" s="5"/>
      <c r="AZ7" s="5"/>
      <c r="BA7" s="5"/>
      <c r="BB7" s="5" t="s">
        <v>18</v>
      </c>
      <c r="BC7" s="5"/>
      <c r="BD7" s="5"/>
      <c r="BE7" s="5"/>
      <c r="BF7" s="5"/>
      <c r="BG7" s="5"/>
      <c r="BH7" s="5"/>
      <c r="BI7" s="5"/>
      <c r="BJ7" s="3"/>
      <c r="BK7" s="3"/>
      <c r="BL7" s="26" t="s">
        <v>19</v>
      </c>
      <c r="BM7" s="36"/>
      <c r="BN7" s="36"/>
      <c r="BO7" s="36"/>
      <c r="BP7" s="36"/>
      <c r="BQ7" s="36"/>
      <c r="BR7" s="36"/>
      <c r="BS7" s="36"/>
      <c r="BT7" s="36"/>
      <c r="BU7" s="36"/>
      <c r="BV7" s="36"/>
      <c r="BW7" s="36"/>
      <c r="BX7" s="36"/>
      <c r="BY7" s="47"/>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農業集落排水</v>
      </c>
      <c r="Q8" s="6"/>
      <c r="R8" s="6"/>
      <c r="S8" s="6"/>
      <c r="T8" s="6"/>
      <c r="U8" s="6"/>
      <c r="V8" s="6"/>
      <c r="W8" s="6" t="str">
        <f>データ!L6</f>
        <v>F2</v>
      </c>
      <c r="X8" s="6"/>
      <c r="Y8" s="6"/>
      <c r="Z8" s="6"/>
      <c r="AA8" s="6"/>
      <c r="AB8" s="6"/>
      <c r="AC8" s="6"/>
      <c r="AD8" s="20" t="str">
        <f>データ!$M$6</f>
        <v>非設置</v>
      </c>
      <c r="AE8" s="20"/>
      <c r="AF8" s="20"/>
      <c r="AG8" s="20"/>
      <c r="AH8" s="20"/>
      <c r="AI8" s="20"/>
      <c r="AJ8" s="20"/>
      <c r="AK8" s="3"/>
      <c r="AL8" s="21">
        <f>データ!S6</f>
        <v>59475</v>
      </c>
      <c r="AM8" s="21"/>
      <c r="AN8" s="21"/>
      <c r="AO8" s="21"/>
      <c r="AP8" s="21"/>
      <c r="AQ8" s="21"/>
      <c r="AR8" s="21"/>
      <c r="AS8" s="21"/>
      <c r="AT8" s="7">
        <f>データ!T6</f>
        <v>130.55000000000001</v>
      </c>
      <c r="AU8" s="7"/>
      <c r="AV8" s="7"/>
      <c r="AW8" s="7"/>
      <c r="AX8" s="7"/>
      <c r="AY8" s="7"/>
      <c r="AZ8" s="7"/>
      <c r="BA8" s="7"/>
      <c r="BB8" s="7">
        <f>データ!U6</f>
        <v>455.57</v>
      </c>
      <c r="BC8" s="7"/>
      <c r="BD8" s="7"/>
      <c r="BE8" s="7"/>
      <c r="BF8" s="7"/>
      <c r="BG8" s="7"/>
      <c r="BH8" s="7"/>
      <c r="BI8" s="7"/>
      <c r="BJ8" s="3"/>
      <c r="BK8" s="3"/>
      <c r="BL8" s="27" t="s">
        <v>16</v>
      </c>
      <c r="BM8" s="37"/>
      <c r="BN8" s="44" t="s">
        <v>21</v>
      </c>
      <c r="BO8" s="44"/>
      <c r="BP8" s="44"/>
      <c r="BQ8" s="44"/>
      <c r="BR8" s="44"/>
      <c r="BS8" s="44"/>
      <c r="BT8" s="44"/>
      <c r="BU8" s="44"/>
      <c r="BV8" s="44"/>
      <c r="BW8" s="44"/>
      <c r="BX8" s="44"/>
      <c r="BY8" s="48"/>
    </row>
    <row r="9" spans="1:78" ht="18.75" customHeight="1">
      <c r="A9" s="2"/>
      <c r="B9" s="5" t="s">
        <v>22</v>
      </c>
      <c r="C9" s="5"/>
      <c r="D9" s="5"/>
      <c r="E9" s="5"/>
      <c r="F9" s="5"/>
      <c r="G9" s="5"/>
      <c r="H9" s="5"/>
      <c r="I9" s="5" t="s">
        <v>24</v>
      </c>
      <c r="J9" s="5"/>
      <c r="K9" s="5"/>
      <c r="L9" s="5"/>
      <c r="M9" s="5"/>
      <c r="N9" s="5"/>
      <c r="O9" s="5"/>
      <c r="P9" s="5" t="s">
        <v>26</v>
      </c>
      <c r="Q9" s="5"/>
      <c r="R9" s="5"/>
      <c r="S9" s="5"/>
      <c r="T9" s="5"/>
      <c r="U9" s="5"/>
      <c r="V9" s="5"/>
      <c r="W9" s="5" t="s">
        <v>29</v>
      </c>
      <c r="X9" s="5"/>
      <c r="Y9" s="5"/>
      <c r="Z9" s="5"/>
      <c r="AA9" s="5"/>
      <c r="AB9" s="5"/>
      <c r="AC9" s="5"/>
      <c r="AD9" s="5" t="s">
        <v>23</v>
      </c>
      <c r="AE9" s="5"/>
      <c r="AF9" s="5"/>
      <c r="AG9" s="5"/>
      <c r="AH9" s="5"/>
      <c r="AI9" s="5"/>
      <c r="AJ9" s="5"/>
      <c r="AK9" s="3"/>
      <c r="AL9" s="5" t="s">
        <v>31</v>
      </c>
      <c r="AM9" s="5"/>
      <c r="AN9" s="5"/>
      <c r="AO9" s="5"/>
      <c r="AP9" s="5"/>
      <c r="AQ9" s="5"/>
      <c r="AR9" s="5"/>
      <c r="AS9" s="5"/>
      <c r="AT9" s="5" t="s">
        <v>32</v>
      </c>
      <c r="AU9" s="5"/>
      <c r="AV9" s="5"/>
      <c r="AW9" s="5"/>
      <c r="AX9" s="5"/>
      <c r="AY9" s="5"/>
      <c r="AZ9" s="5"/>
      <c r="BA9" s="5"/>
      <c r="BB9" s="5" t="s">
        <v>3</v>
      </c>
      <c r="BC9" s="5"/>
      <c r="BD9" s="5"/>
      <c r="BE9" s="5"/>
      <c r="BF9" s="5"/>
      <c r="BG9" s="5"/>
      <c r="BH9" s="5"/>
      <c r="BI9" s="5"/>
      <c r="BJ9" s="3"/>
      <c r="BK9" s="3"/>
      <c r="BL9" s="28" t="s">
        <v>33</v>
      </c>
      <c r="BM9" s="38"/>
      <c r="BN9" s="45" t="s">
        <v>34</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1.9300000000000002</v>
      </c>
      <c r="Q10" s="7"/>
      <c r="R10" s="7"/>
      <c r="S10" s="7"/>
      <c r="T10" s="7"/>
      <c r="U10" s="7"/>
      <c r="V10" s="7"/>
      <c r="W10" s="7">
        <f>データ!Q6</f>
        <v>109.74</v>
      </c>
      <c r="X10" s="7"/>
      <c r="Y10" s="7"/>
      <c r="Z10" s="7"/>
      <c r="AA10" s="7"/>
      <c r="AB10" s="7"/>
      <c r="AC10" s="7"/>
      <c r="AD10" s="21">
        <f>データ!R6</f>
        <v>4176</v>
      </c>
      <c r="AE10" s="21"/>
      <c r="AF10" s="21"/>
      <c r="AG10" s="21"/>
      <c r="AH10" s="21"/>
      <c r="AI10" s="21"/>
      <c r="AJ10" s="21"/>
      <c r="AK10" s="2"/>
      <c r="AL10" s="21">
        <f>データ!V6</f>
        <v>1143</v>
      </c>
      <c r="AM10" s="21"/>
      <c r="AN10" s="21"/>
      <c r="AO10" s="21"/>
      <c r="AP10" s="21"/>
      <c r="AQ10" s="21"/>
      <c r="AR10" s="21"/>
      <c r="AS10" s="21"/>
      <c r="AT10" s="7">
        <f>データ!W6</f>
        <v>0.59</v>
      </c>
      <c r="AU10" s="7"/>
      <c r="AV10" s="7"/>
      <c r="AW10" s="7"/>
      <c r="AX10" s="7"/>
      <c r="AY10" s="7"/>
      <c r="AZ10" s="7"/>
      <c r="BA10" s="7"/>
      <c r="BB10" s="7">
        <f>データ!X6</f>
        <v>1937.29</v>
      </c>
      <c r="BC10" s="7"/>
      <c r="BD10" s="7"/>
      <c r="BE10" s="7"/>
      <c r="BF10" s="7"/>
      <c r="BG10" s="7"/>
      <c r="BH10" s="7"/>
      <c r="BI10" s="7"/>
      <c r="BJ10" s="2"/>
      <c r="BK10" s="2"/>
      <c r="BL10" s="29" t="s">
        <v>37</v>
      </c>
      <c r="BM10" s="39"/>
      <c r="BN10" s="46" t="s">
        <v>38</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28</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41</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114</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42</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35</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12</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13</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115</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44</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c r="C84" s="2"/>
    </row>
    <row r="85" spans="1:78" hidden="1">
      <c r="B85" s="12" t="s">
        <v>45</v>
      </c>
      <c r="C85" s="12"/>
      <c r="D85" s="12"/>
      <c r="E85" s="12" t="s">
        <v>46</v>
      </c>
      <c r="F85" s="12" t="s">
        <v>48</v>
      </c>
      <c r="G85" s="12" t="s">
        <v>49</v>
      </c>
      <c r="H85" s="12" t="s">
        <v>43</v>
      </c>
      <c r="I85" s="12" t="s">
        <v>14</v>
      </c>
      <c r="J85" s="12" t="s">
        <v>50</v>
      </c>
      <c r="K85" s="12" t="s">
        <v>51</v>
      </c>
      <c r="L85" s="12" t="s">
        <v>1</v>
      </c>
      <c r="M85" s="12" t="s">
        <v>36</v>
      </c>
      <c r="N85" s="12" t="s">
        <v>52</v>
      </c>
      <c r="O85" s="12" t="s">
        <v>53</v>
      </c>
    </row>
    <row r="86" spans="1:78" hidden="1">
      <c r="B86" s="12"/>
      <c r="C86" s="12"/>
      <c r="D86" s="12"/>
      <c r="E86" s="12" t="str">
        <f>データ!AI6</f>
        <v/>
      </c>
      <c r="F86" s="12" t="s">
        <v>40</v>
      </c>
      <c r="G86" s="12" t="s">
        <v>40</v>
      </c>
      <c r="H86" s="12" t="str">
        <f>データ!BP6</f>
        <v>【785.10】</v>
      </c>
      <c r="I86" s="12" t="str">
        <f>データ!CA6</f>
        <v>【56.93】</v>
      </c>
      <c r="J86" s="12" t="str">
        <f>データ!CL6</f>
        <v>【271.15】</v>
      </c>
      <c r="K86" s="12" t="str">
        <f>データ!CW6</f>
        <v>【49.87】</v>
      </c>
      <c r="L86" s="12" t="str">
        <f>データ!DH6</f>
        <v>【87.54】</v>
      </c>
      <c r="M86" s="12" t="s">
        <v>40</v>
      </c>
      <c r="N86" s="12" t="s">
        <v>40</v>
      </c>
      <c r="O86" s="12" t="str">
        <f>データ!EO6</f>
        <v>【0.02】</v>
      </c>
    </row>
  </sheetData>
  <sheetProtection algorithmName="SHA-512" hashValue="9kl57xY2+2jFU5hmSh9G8tOfko56OUQg3qSv8x2hliMjnZ0XgcO9v4/lRbftmAzJHl7e5/Kq65a0HMLo/vqziQ==" saltValue="Y7cNI78Wyir3snbmS2CfDw=="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2"/>
  <cols>
    <col min="2" max="144" width="11.88671875" customWidth="1"/>
  </cols>
  <sheetData>
    <row r="1" spans="1:145">
      <c r="A1" t="s">
        <v>55</v>
      </c>
      <c r="Y1" s="74">
        <v>1</v>
      </c>
      <c r="Z1" s="74">
        <v>1</v>
      </c>
      <c r="AA1" s="74">
        <v>1</v>
      </c>
      <c r="AB1" s="74">
        <v>1</v>
      </c>
      <c r="AC1" s="74">
        <v>1</v>
      </c>
      <c r="AD1" s="74">
        <v>1</v>
      </c>
      <c r="AE1" s="74">
        <v>1</v>
      </c>
      <c r="AF1" s="74">
        <v>1</v>
      </c>
      <c r="AG1" s="74">
        <v>1</v>
      </c>
      <c r="AH1" s="74">
        <v>1</v>
      </c>
      <c r="AI1" s="74"/>
      <c r="AJ1" s="74">
        <v>1</v>
      </c>
      <c r="AK1" s="74">
        <v>1</v>
      </c>
      <c r="AL1" s="74">
        <v>1</v>
      </c>
      <c r="AM1" s="74">
        <v>1</v>
      </c>
      <c r="AN1" s="74">
        <v>1</v>
      </c>
      <c r="AO1" s="74">
        <v>1</v>
      </c>
      <c r="AP1" s="74">
        <v>1</v>
      </c>
      <c r="AQ1" s="74">
        <v>1</v>
      </c>
      <c r="AR1" s="74">
        <v>1</v>
      </c>
      <c r="AS1" s="74">
        <v>1</v>
      </c>
      <c r="AT1" s="74"/>
      <c r="AU1" s="74">
        <v>1</v>
      </c>
      <c r="AV1" s="74">
        <v>1</v>
      </c>
      <c r="AW1" s="74">
        <v>1</v>
      </c>
      <c r="AX1" s="74">
        <v>1</v>
      </c>
      <c r="AY1" s="74">
        <v>1</v>
      </c>
      <c r="AZ1" s="74">
        <v>1</v>
      </c>
      <c r="BA1" s="74">
        <v>1</v>
      </c>
      <c r="BB1" s="74">
        <v>1</v>
      </c>
      <c r="BC1" s="74">
        <v>1</v>
      </c>
      <c r="BD1" s="74">
        <v>1</v>
      </c>
      <c r="BE1" s="74"/>
      <c r="BF1" s="74">
        <v>1</v>
      </c>
      <c r="BG1" s="74">
        <v>1</v>
      </c>
      <c r="BH1" s="74">
        <v>1</v>
      </c>
      <c r="BI1" s="74">
        <v>1</v>
      </c>
      <c r="BJ1" s="74">
        <v>1</v>
      </c>
      <c r="BK1" s="74">
        <v>1</v>
      </c>
      <c r="BL1" s="74">
        <v>1</v>
      </c>
      <c r="BM1" s="74">
        <v>1</v>
      </c>
      <c r="BN1" s="74">
        <v>1</v>
      </c>
      <c r="BO1" s="74">
        <v>1</v>
      </c>
      <c r="BP1" s="74"/>
      <c r="BQ1" s="74">
        <v>1</v>
      </c>
      <c r="BR1" s="74">
        <v>1</v>
      </c>
      <c r="BS1" s="74">
        <v>1</v>
      </c>
      <c r="BT1" s="74">
        <v>1</v>
      </c>
      <c r="BU1" s="74">
        <v>1</v>
      </c>
      <c r="BV1" s="74">
        <v>1</v>
      </c>
      <c r="BW1" s="74">
        <v>1</v>
      </c>
      <c r="BX1" s="74">
        <v>1</v>
      </c>
      <c r="BY1" s="74">
        <v>1</v>
      </c>
      <c r="BZ1" s="74">
        <v>1</v>
      </c>
      <c r="CA1" s="74"/>
      <c r="CB1" s="74">
        <v>1</v>
      </c>
      <c r="CC1" s="74">
        <v>1</v>
      </c>
      <c r="CD1" s="74">
        <v>1</v>
      </c>
      <c r="CE1" s="74">
        <v>1</v>
      </c>
      <c r="CF1" s="74">
        <v>1</v>
      </c>
      <c r="CG1" s="74">
        <v>1</v>
      </c>
      <c r="CH1" s="74">
        <v>1</v>
      </c>
      <c r="CI1" s="74">
        <v>1</v>
      </c>
      <c r="CJ1" s="74">
        <v>1</v>
      </c>
      <c r="CK1" s="74">
        <v>1</v>
      </c>
      <c r="CL1" s="74"/>
      <c r="CM1" s="74">
        <v>1</v>
      </c>
      <c r="CN1" s="74">
        <v>1</v>
      </c>
      <c r="CO1" s="74">
        <v>1</v>
      </c>
      <c r="CP1" s="74">
        <v>1</v>
      </c>
      <c r="CQ1" s="74">
        <v>1</v>
      </c>
      <c r="CR1" s="74">
        <v>1</v>
      </c>
      <c r="CS1" s="74">
        <v>1</v>
      </c>
      <c r="CT1" s="74">
        <v>1</v>
      </c>
      <c r="CU1" s="74">
        <v>1</v>
      </c>
      <c r="CV1" s="74">
        <v>1</v>
      </c>
      <c r="CW1" s="74"/>
      <c r="CX1" s="74">
        <v>1</v>
      </c>
      <c r="CY1" s="74">
        <v>1</v>
      </c>
      <c r="CZ1" s="74">
        <v>1</v>
      </c>
      <c r="DA1" s="74">
        <v>1</v>
      </c>
      <c r="DB1" s="74">
        <v>1</v>
      </c>
      <c r="DC1" s="74">
        <v>1</v>
      </c>
      <c r="DD1" s="74">
        <v>1</v>
      </c>
      <c r="DE1" s="74">
        <v>1</v>
      </c>
      <c r="DF1" s="74">
        <v>1</v>
      </c>
      <c r="DG1" s="74">
        <v>1</v>
      </c>
      <c r="DH1" s="74"/>
      <c r="DI1" s="74">
        <v>1</v>
      </c>
      <c r="DJ1" s="74">
        <v>1</v>
      </c>
      <c r="DK1" s="74">
        <v>1</v>
      </c>
      <c r="DL1" s="74">
        <v>1</v>
      </c>
      <c r="DM1" s="74">
        <v>1</v>
      </c>
      <c r="DN1" s="74">
        <v>1</v>
      </c>
      <c r="DO1" s="74">
        <v>1</v>
      </c>
      <c r="DP1" s="74">
        <v>1</v>
      </c>
      <c r="DQ1" s="74">
        <v>1</v>
      </c>
      <c r="DR1" s="74">
        <v>1</v>
      </c>
      <c r="DS1" s="74"/>
      <c r="DT1" s="74">
        <v>1</v>
      </c>
      <c r="DU1" s="74">
        <v>1</v>
      </c>
      <c r="DV1" s="74">
        <v>1</v>
      </c>
      <c r="DW1" s="74">
        <v>1</v>
      </c>
      <c r="DX1" s="74">
        <v>1</v>
      </c>
      <c r="DY1" s="74">
        <v>1</v>
      </c>
      <c r="DZ1" s="74">
        <v>1</v>
      </c>
      <c r="EA1" s="74">
        <v>1</v>
      </c>
      <c r="EB1" s="74">
        <v>1</v>
      </c>
      <c r="EC1" s="74">
        <v>1</v>
      </c>
      <c r="ED1" s="74"/>
      <c r="EE1" s="74">
        <v>1</v>
      </c>
      <c r="EF1" s="74">
        <v>1</v>
      </c>
      <c r="EG1" s="74">
        <v>1</v>
      </c>
      <c r="EH1" s="74">
        <v>1</v>
      </c>
      <c r="EI1" s="74">
        <v>1</v>
      </c>
      <c r="EJ1" s="74">
        <v>1</v>
      </c>
      <c r="EK1" s="74">
        <v>1</v>
      </c>
      <c r="EL1" s="74">
        <v>1</v>
      </c>
      <c r="EM1" s="74">
        <v>1</v>
      </c>
      <c r="EN1" s="74">
        <v>1</v>
      </c>
      <c r="EO1" s="74"/>
    </row>
    <row r="2" spans="1:145">
      <c r="A2" s="56" t="s">
        <v>57</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5">
      <c r="A3" s="56" t="s">
        <v>20</v>
      </c>
      <c r="B3" s="58" t="s">
        <v>0</v>
      </c>
      <c r="C3" s="58" t="s">
        <v>59</v>
      </c>
      <c r="D3" s="58" t="s">
        <v>60</v>
      </c>
      <c r="E3" s="58" t="s">
        <v>8</v>
      </c>
      <c r="F3" s="58" t="s">
        <v>7</v>
      </c>
      <c r="G3" s="58" t="s">
        <v>25</v>
      </c>
      <c r="H3" s="64" t="s">
        <v>56</v>
      </c>
      <c r="I3" s="67"/>
      <c r="J3" s="67"/>
      <c r="K3" s="67"/>
      <c r="L3" s="67"/>
      <c r="M3" s="67"/>
      <c r="N3" s="67"/>
      <c r="O3" s="67"/>
      <c r="P3" s="67"/>
      <c r="Q3" s="67"/>
      <c r="R3" s="67"/>
      <c r="S3" s="67"/>
      <c r="T3" s="67"/>
      <c r="U3" s="67"/>
      <c r="V3" s="67"/>
      <c r="W3" s="67"/>
      <c r="X3" s="72"/>
      <c r="Y3" s="75"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12</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56" t="s">
        <v>61</v>
      </c>
      <c r="B4" s="59"/>
      <c r="C4" s="59"/>
      <c r="D4" s="59"/>
      <c r="E4" s="59"/>
      <c r="F4" s="59"/>
      <c r="G4" s="59"/>
      <c r="H4" s="65"/>
      <c r="I4" s="68"/>
      <c r="J4" s="68"/>
      <c r="K4" s="68"/>
      <c r="L4" s="68"/>
      <c r="M4" s="68"/>
      <c r="N4" s="68"/>
      <c r="O4" s="68"/>
      <c r="P4" s="68"/>
      <c r="Q4" s="68"/>
      <c r="R4" s="68"/>
      <c r="S4" s="68"/>
      <c r="T4" s="68"/>
      <c r="U4" s="68"/>
      <c r="V4" s="68"/>
      <c r="W4" s="68"/>
      <c r="X4" s="73"/>
      <c r="Y4" s="76" t="s">
        <v>27</v>
      </c>
      <c r="Z4" s="76"/>
      <c r="AA4" s="76"/>
      <c r="AB4" s="76"/>
      <c r="AC4" s="76"/>
      <c r="AD4" s="76"/>
      <c r="AE4" s="76"/>
      <c r="AF4" s="76"/>
      <c r="AG4" s="76"/>
      <c r="AH4" s="76"/>
      <c r="AI4" s="76"/>
      <c r="AJ4" s="76" t="s">
        <v>47</v>
      </c>
      <c r="AK4" s="76"/>
      <c r="AL4" s="76"/>
      <c r="AM4" s="76"/>
      <c r="AN4" s="76"/>
      <c r="AO4" s="76"/>
      <c r="AP4" s="76"/>
      <c r="AQ4" s="76"/>
      <c r="AR4" s="76"/>
      <c r="AS4" s="76"/>
      <c r="AT4" s="76"/>
      <c r="AU4" s="76" t="s">
        <v>30</v>
      </c>
      <c r="AV4" s="76"/>
      <c r="AW4" s="76"/>
      <c r="AX4" s="76"/>
      <c r="AY4" s="76"/>
      <c r="AZ4" s="76"/>
      <c r="BA4" s="76"/>
      <c r="BB4" s="76"/>
      <c r="BC4" s="76"/>
      <c r="BD4" s="76"/>
      <c r="BE4" s="76"/>
      <c r="BF4" s="76" t="s">
        <v>62</v>
      </c>
      <c r="BG4" s="76"/>
      <c r="BH4" s="76"/>
      <c r="BI4" s="76"/>
      <c r="BJ4" s="76"/>
      <c r="BK4" s="76"/>
      <c r="BL4" s="76"/>
      <c r="BM4" s="76"/>
      <c r="BN4" s="76"/>
      <c r="BO4" s="76"/>
      <c r="BP4" s="76"/>
      <c r="BQ4" s="76" t="s">
        <v>4</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c r="A5" s="56" t="s">
        <v>70</v>
      </c>
      <c r="B5" s="60"/>
      <c r="C5" s="60"/>
      <c r="D5" s="60"/>
      <c r="E5" s="60"/>
      <c r="F5" s="60"/>
      <c r="G5" s="60"/>
      <c r="H5" s="66" t="s">
        <v>58</v>
      </c>
      <c r="I5" s="66" t="s">
        <v>71</v>
      </c>
      <c r="J5" s="66" t="s">
        <v>72</v>
      </c>
      <c r="K5" s="66" t="s">
        <v>73</v>
      </c>
      <c r="L5" s="66" t="s">
        <v>74</v>
      </c>
      <c r="M5" s="66" t="s">
        <v>6</v>
      </c>
      <c r="N5" s="66" t="s">
        <v>75</v>
      </c>
      <c r="O5" s="66" t="s">
        <v>76</v>
      </c>
      <c r="P5" s="66" t="s">
        <v>77</v>
      </c>
      <c r="Q5" s="66" t="s">
        <v>78</v>
      </c>
      <c r="R5" s="66" t="s">
        <v>79</v>
      </c>
      <c r="S5" s="66" t="s">
        <v>80</v>
      </c>
      <c r="T5" s="66" t="s">
        <v>81</v>
      </c>
      <c r="U5" s="66" t="s">
        <v>65</v>
      </c>
      <c r="V5" s="66" t="s">
        <v>82</v>
      </c>
      <c r="W5" s="66" t="s">
        <v>83</v>
      </c>
      <c r="X5" s="66" t="s">
        <v>84</v>
      </c>
      <c r="Y5" s="66" t="s">
        <v>85</v>
      </c>
      <c r="Z5" s="66" t="s">
        <v>86</v>
      </c>
      <c r="AA5" s="66" t="s">
        <v>87</v>
      </c>
      <c r="AB5" s="66" t="s">
        <v>88</v>
      </c>
      <c r="AC5" s="66" t="s">
        <v>89</v>
      </c>
      <c r="AD5" s="66" t="s">
        <v>90</v>
      </c>
      <c r="AE5" s="66" t="s">
        <v>92</v>
      </c>
      <c r="AF5" s="66" t="s">
        <v>93</v>
      </c>
      <c r="AG5" s="66" t="s">
        <v>94</v>
      </c>
      <c r="AH5" s="66" t="s">
        <v>95</v>
      </c>
      <c r="AI5" s="66" t="s">
        <v>45</v>
      </c>
      <c r="AJ5" s="66" t="s">
        <v>85</v>
      </c>
      <c r="AK5" s="66" t="s">
        <v>86</v>
      </c>
      <c r="AL5" s="66" t="s">
        <v>87</v>
      </c>
      <c r="AM5" s="66" t="s">
        <v>88</v>
      </c>
      <c r="AN5" s="66" t="s">
        <v>89</v>
      </c>
      <c r="AO5" s="66" t="s">
        <v>90</v>
      </c>
      <c r="AP5" s="66" t="s">
        <v>92</v>
      </c>
      <c r="AQ5" s="66" t="s">
        <v>93</v>
      </c>
      <c r="AR5" s="66" t="s">
        <v>94</v>
      </c>
      <c r="AS5" s="66" t="s">
        <v>95</v>
      </c>
      <c r="AT5" s="66" t="s">
        <v>91</v>
      </c>
      <c r="AU5" s="66" t="s">
        <v>85</v>
      </c>
      <c r="AV5" s="66" t="s">
        <v>86</v>
      </c>
      <c r="AW5" s="66" t="s">
        <v>87</v>
      </c>
      <c r="AX5" s="66" t="s">
        <v>88</v>
      </c>
      <c r="AY5" s="66" t="s">
        <v>89</v>
      </c>
      <c r="AZ5" s="66" t="s">
        <v>90</v>
      </c>
      <c r="BA5" s="66" t="s">
        <v>92</v>
      </c>
      <c r="BB5" s="66" t="s">
        <v>93</v>
      </c>
      <c r="BC5" s="66" t="s">
        <v>94</v>
      </c>
      <c r="BD5" s="66" t="s">
        <v>95</v>
      </c>
      <c r="BE5" s="66" t="s">
        <v>91</v>
      </c>
      <c r="BF5" s="66" t="s">
        <v>85</v>
      </c>
      <c r="BG5" s="66" t="s">
        <v>86</v>
      </c>
      <c r="BH5" s="66" t="s">
        <v>87</v>
      </c>
      <c r="BI5" s="66" t="s">
        <v>88</v>
      </c>
      <c r="BJ5" s="66" t="s">
        <v>89</v>
      </c>
      <c r="BK5" s="66" t="s">
        <v>90</v>
      </c>
      <c r="BL5" s="66" t="s">
        <v>92</v>
      </c>
      <c r="BM5" s="66" t="s">
        <v>93</v>
      </c>
      <c r="BN5" s="66" t="s">
        <v>94</v>
      </c>
      <c r="BO5" s="66" t="s">
        <v>95</v>
      </c>
      <c r="BP5" s="66" t="s">
        <v>91</v>
      </c>
      <c r="BQ5" s="66" t="s">
        <v>85</v>
      </c>
      <c r="BR5" s="66" t="s">
        <v>86</v>
      </c>
      <c r="BS5" s="66" t="s">
        <v>87</v>
      </c>
      <c r="BT5" s="66" t="s">
        <v>88</v>
      </c>
      <c r="BU5" s="66" t="s">
        <v>89</v>
      </c>
      <c r="BV5" s="66" t="s">
        <v>90</v>
      </c>
      <c r="BW5" s="66" t="s">
        <v>92</v>
      </c>
      <c r="BX5" s="66" t="s">
        <v>93</v>
      </c>
      <c r="BY5" s="66" t="s">
        <v>94</v>
      </c>
      <c r="BZ5" s="66" t="s">
        <v>95</v>
      </c>
      <c r="CA5" s="66" t="s">
        <v>91</v>
      </c>
      <c r="CB5" s="66" t="s">
        <v>85</v>
      </c>
      <c r="CC5" s="66" t="s">
        <v>86</v>
      </c>
      <c r="CD5" s="66" t="s">
        <v>87</v>
      </c>
      <c r="CE5" s="66" t="s">
        <v>88</v>
      </c>
      <c r="CF5" s="66" t="s">
        <v>89</v>
      </c>
      <c r="CG5" s="66" t="s">
        <v>90</v>
      </c>
      <c r="CH5" s="66" t="s">
        <v>92</v>
      </c>
      <c r="CI5" s="66" t="s">
        <v>93</v>
      </c>
      <c r="CJ5" s="66" t="s">
        <v>94</v>
      </c>
      <c r="CK5" s="66" t="s">
        <v>95</v>
      </c>
      <c r="CL5" s="66" t="s">
        <v>91</v>
      </c>
      <c r="CM5" s="66" t="s">
        <v>85</v>
      </c>
      <c r="CN5" s="66" t="s">
        <v>86</v>
      </c>
      <c r="CO5" s="66" t="s">
        <v>87</v>
      </c>
      <c r="CP5" s="66" t="s">
        <v>88</v>
      </c>
      <c r="CQ5" s="66" t="s">
        <v>89</v>
      </c>
      <c r="CR5" s="66" t="s">
        <v>90</v>
      </c>
      <c r="CS5" s="66" t="s">
        <v>92</v>
      </c>
      <c r="CT5" s="66" t="s">
        <v>93</v>
      </c>
      <c r="CU5" s="66" t="s">
        <v>94</v>
      </c>
      <c r="CV5" s="66" t="s">
        <v>95</v>
      </c>
      <c r="CW5" s="66" t="s">
        <v>91</v>
      </c>
      <c r="CX5" s="66" t="s">
        <v>85</v>
      </c>
      <c r="CY5" s="66" t="s">
        <v>86</v>
      </c>
      <c r="CZ5" s="66" t="s">
        <v>87</v>
      </c>
      <c r="DA5" s="66" t="s">
        <v>88</v>
      </c>
      <c r="DB5" s="66" t="s">
        <v>89</v>
      </c>
      <c r="DC5" s="66" t="s">
        <v>90</v>
      </c>
      <c r="DD5" s="66" t="s">
        <v>92</v>
      </c>
      <c r="DE5" s="66" t="s">
        <v>93</v>
      </c>
      <c r="DF5" s="66" t="s">
        <v>94</v>
      </c>
      <c r="DG5" s="66" t="s">
        <v>95</v>
      </c>
      <c r="DH5" s="66" t="s">
        <v>91</v>
      </c>
      <c r="DI5" s="66" t="s">
        <v>85</v>
      </c>
      <c r="DJ5" s="66" t="s">
        <v>86</v>
      </c>
      <c r="DK5" s="66" t="s">
        <v>87</v>
      </c>
      <c r="DL5" s="66" t="s">
        <v>88</v>
      </c>
      <c r="DM5" s="66" t="s">
        <v>89</v>
      </c>
      <c r="DN5" s="66" t="s">
        <v>90</v>
      </c>
      <c r="DO5" s="66" t="s">
        <v>92</v>
      </c>
      <c r="DP5" s="66" t="s">
        <v>93</v>
      </c>
      <c r="DQ5" s="66" t="s">
        <v>94</v>
      </c>
      <c r="DR5" s="66" t="s">
        <v>95</v>
      </c>
      <c r="DS5" s="66" t="s">
        <v>91</v>
      </c>
      <c r="DT5" s="66" t="s">
        <v>85</v>
      </c>
      <c r="DU5" s="66" t="s">
        <v>86</v>
      </c>
      <c r="DV5" s="66" t="s">
        <v>87</v>
      </c>
      <c r="DW5" s="66" t="s">
        <v>88</v>
      </c>
      <c r="DX5" s="66" t="s">
        <v>89</v>
      </c>
      <c r="DY5" s="66" t="s">
        <v>90</v>
      </c>
      <c r="DZ5" s="66" t="s">
        <v>92</v>
      </c>
      <c r="EA5" s="66" t="s">
        <v>93</v>
      </c>
      <c r="EB5" s="66" t="s">
        <v>94</v>
      </c>
      <c r="EC5" s="66" t="s">
        <v>95</v>
      </c>
      <c r="ED5" s="66" t="s">
        <v>91</v>
      </c>
      <c r="EE5" s="66" t="s">
        <v>85</v>
      </c>
      <c r="EF5" s="66" t="s">
        <v>86</v>
      </c>
      <c r="EG5" s="66" t="s">
        <v>87</v>
      </c>
      <c r="EH5" s="66" t="s">
        <v>88</v>
      </c>
      <c r="EI5" s="66" t="s">
        <v>89</v>
      </c>
      <c r="EJ5" s="66" t="s">
        <v>90</v>
      </c>
      <c r="EK5" s="66" t="s">
        <v>92</v>
      </c>
      <c r="EL5" s="66" t="s">
        <v>93</v>
      </c>
      <c r="EM5" s="66" t="s">
        <v>94</v>
      </c>
      <c r="EN5" s="66" t="s">
        <v>95</v>
      </c>
      <c r="EO5" s="66" t="s">
        <v>91</v>
      </c>
    </row>
    <row r="6" spans="1:145" s="55" customFormat="1">
      <c r="A6" s="56" t="s">
        <v>96</v>
      </c>
      <c r="B6" s="61">
        <f t="shared" ref="B6:X6" si="1">B7</f>
        <v>2023</v>
      </c>
      <c r="C6" s="61">
        <f t="shared" si="1"/>
        <v>302031</v>
      </c>
      <c r="D6" s="61">
        <f t="shared" si="1"/>
        <v>47</v>
      </c>
      <c r="E6" s="61">
        <f t="shared" si="1"/>
        <v>17</v>
      </c>
      <c r="F6" s="61">
        <f t="shared" si="1"/>
        <v>5</v>
      </c>
      <c r="G6" s="61">
        <f t="shared" si="1"/>
        <v>0</v>
      </c>
      <c r="H6" s="61" t="str">
        <f t="shared" si="1"/>
        <v>和歌山県　橋本市</v>
      </c>
      <c r="I6" s="61" t="str">
        <f t="shared" si="1"/>
        <v>法非適用</v>
      </c>
      <c r="J6" s="61" t="str">
        <f t="shared" si="1"/>
        <v>下水道事業</v>
      </c>
      <c r="K6" s="61" t="str">
        <f t="shared" si="1"/>
        <v>農業集落排水</v>
      </c>
      <c r="L6" s="61" t="str">
        <f t="shared" si="1"/>
        <v>F2</v>
      </c>
      <c r="M6" s="61" t="str">
        <f t="shared" si="1"/>
        <v>非設置</v>
      </c>
      <c r="N6" s="69" t="str">
        <f t="shared" si="1"/>
        <v>-</v>
      </c>
      <c r="O6" s="69" t="str">
        <f t="shared" si="1"/>
        <v>該当数値なし</v>
      </c>
      <c r="P6" s="69">
        <f t="shared" si="1"/>
        <v>1.9300000000000002</v>
      </c>
      <c r="Q6" s="69">
        <f t="shared" si="1"/>
        <v>109.74</v>
      </c>
      <c r="R6" s="69">
        <f t="shared" si="1"/>
        <v>4176</v>
      </c>
      <c r="S6" s="69">
        <f t="shared" si="1"/>
        <v>59475</v>
      </c>
      <c r="T6" s="69">
        <f t="shared" si="1"/>
        <v>130.55000000000001</v>
      </c>
      <c r="U6" s="69">
        <f t="shared" si="1"/>
        <v>455.57</v>
      </c>
      <c r="V6" s="69">
        <f t="shared" si="1"/>
        <v>1143</v>
      </c>
      <c r="W6" s="69">
        <f t="shared" si="1"/>
        <v>0.59</v>
      </c>
      <c r="X6" s="69">
        <f t="shared" si="1"/>
        <v>1937.29</v>
      </c>
      <c r="Y6" s="77">
        <f t="shared" ref="Y6:AH6" si="2">IF(Y7="",NA(),Y7)</f>
        <v>107.77</v>
      </c>
      <c r="Z6" s="77">
        <f t="shared" si="2"/>
        <v>108.03</v>
      </c>
      <c r="AA6" s="77">
        <f t="shared" si="2"/>
        <v>109.14</v>
      </c>
      <c r="AB6" s="77">
        <f t="shared" si="2"/>
        <v>111.21</v>
      </c>
      <c r="AC6" s="77">
        <f t="shared" si="2"/>
        <v>127.7</v>
      </c>
      <c r="AD6" s="69" t="e">
        <f t="shared" si="2"/>
        <v>#N/A</v>
      </c>
      <c r="AE6" s="69" t="e">
        <f t="shared" si="2"/>
        <v>#N/A</v>
      </c>
      <c r="AF6" s="69" t="e">
        <f t="shared" si="2"/>
        <v>#N/A</v>
      </c>
      <c r="AG6" s="69" t="e">
        <f t="shared" si="2"/>
        <v>#N/A</v>
      </c>
      <c r="AH6" s="69" t="e">
        <f t="shared" si="2"/>
        <v>#N/A</v>
      </c>
      <c r="AI6" s="69" t="str">
        <f>IF(AI7="","",IF(AI7="-","【-】","【"&amp;SUBSTITUTE(TEXT(AI7,"#,##0.00"),"-","△")&amp;"】"))</f>
        <v/>
      </c>
      <c r="AJ6" s="69" t="e">
        <f t="shared" ref="AJ6:AS6" si="3">IF(AJ7="",NA(),AJ7)</f>
        <v>#N/A</v>
      </c>
      <c r="AK6" s="69" t="e">
        <f t="shared" si="3"/>
        <v>#N/A</v>
      </c>
      <c r="AL6" s="69" t="e">
        <f t="shared" si="3"/>
        <v>#N/A</v>
      </c>
      <c r="AM6" s="69" t="e">
        <f t="shared" si="3"/>
        <v>#N/A</v>
      </c>
      <c r="AN6" s="69" t="e">
        <f t="shared" si="3"/>
        <v>#N/A</v>
      </c>
      <c r="AO6" s="69" t="e">
        <f t="shared" si="3"/>
        <v>#N/A</v>
      </c>
      <c r="AP6" s="69" t="e">
        <f t="shared" si="3"/>
        <v>#N/A</v>
      </c>
      <c r="AQ6" s="69" t="e">
        <f t="shared" si="3"/>
        <v>#N/A</v>
      </c>
      <c r="AR6" s="69" t="e">
        <f t="shared" si="3"/>
        <v>#N/A</v>
      </c>
      <c r="AS6" s="69" t="e">
        <f t="shared" si="3"/>
        <v>#N/A</v>
      </c>
      <c r="AT6" s="69" t="str">
        <f>IF(AT7="","",IF(AT7="-","【-】","【"&amp;SUBSTITUTE(TEXT(AT7,"#,##0.00"),"-","△")&amp;"】"))</f>
        <v/>
      </c>
      <c r="AU6" s="69" t="e">
        <f t="shared" ref="AU6:BD6" si="4">IF(AU7="",NA(),AU7)</f>
        <v>#N/A</v>
      </c>
      <c r="AV6" s="69" t="e">
        <f t="shared" si="4"/>
        <v>#N/A</v>
      </c>
      <c r="AW6" s="69" t="e">
        <f t="shared" si="4"/>
        <v>#N/A</v>
      </c>
      <c r="AX6" s="69" t="e">
        <f t="shared" si="4"/>
        <v>#N/A</v>
      </c>
      <c r="AY6" s="69" t="e">
        <f t="shared" si="4"/>
        <v>#N/A</v>
      </c>
      <c r="AZ6" s="69" t="e">
        <f t="shared" si="4"/>
        <v>#N/A</v>
      </c>
      <c r="BA6" s="69" t="e">
        <f t="shared" si="4"/>
        <v>#N/A</v>
      </c>
      <c r="BB6" s="69" t="e">
        <f t="shared" si="4"/>
        <v>#N/A</v>
      </c>
      <c r="BC6" s="69" t="e">
        <f t="shared" si="4"/>
        <v>#N/A</v>
      </c>
      <c r="BD6" s="69" t="e">
        <f t="shared" si="4"/>
        <v>#N/A</v>
      </c>
      <c r="BE6" s="69" t="str">
        <f>IF(BE7="","",IF(BE7="-","【-】","【"&amp;SUBSTITUTE(TEXT(BE7,"#,##0.00"),"-","△")&amp;"】"))</f>
        <v/>
      </c>
      <c r="BF6" s="69">
        <f t="shared" ref="BF6:BO6" si="5">IF(BF7="",NA(),BF7)</f>
        <v>0</v>
      </c>
      <c r="BG6" s="69">
        <f t="shared" si="5"/>
        <v>0</v>
      </c>
      <c r="BH6" s="69">
        <f t="shared" si="5"/>
        <v>0</v>
      </c>
      <c r="BI6" s="69">
        <f t="shared" si="5"/>
        <v>0</v>
      </c>
      <c r="BJ6" s="69">
        <f t="shared" si="5"/>
        <v>0</v>
      </c>
      <c r="BK6" s="77">
        <f t="shared" si="5"/>
        <v>826.83</v>
      </c>
      <c r="BL6" s="77">
        <f t="shared" si="5"/>
        <v>867.83</v>
      </c>
      <c r="BM6" s="77">
        <f t="shared" si="5"/>
        <v>791.76</v>
      </c>
      <c r="BN6" s="77">
        <f t="shared" si="5"/>
        <v>900.82</v>
      </c>
      <c r="BO6" s="77">
        <f t="shared" si="5"/>
        <v>839.21</v>
      </c>
      <c r="BP6" s="69" t="str">
        <f>IF(BP7="","",IF(BP7="-","【-】","【"&amp;SUBSTITUTE(TEXT(BP7,"#,##0.00"),"-","△")&amp;"】"))</f>
        <v>【785.10】</v>
      </c>
      <c r="BQ6" s="77">
        <f t="shared" ref="BQ6:BZ6" si="6">IF(BQ7="",NA(),BQ7)</f>
        <v>75.25</v>
      </c>
      <c r="BR6" s="77">
        <f t="shared" si="6"/>
        <v>80.599999999999994</v>
      </c>
      <c r="BS6" s="77">
        <f t="shared" si="6"/>
        <v>78.819999999999993</v>
      </c>
      <c r="BT6" s="77">
        <f t="shared" si="6"/>
        <v>75.17</v>
      </c>
      <c r="BU6" s="77">
        <f t="shared" si="6"/>
        <v>100</v>
      </c>
      <c r="BV6" s="77">
        <f t="shared" si="6"/>
        <v>57.31</v>
      </c>
      <c r="BW6" s="77">
        <f t="shared" si="6"/>
        <v>57.08</v>
      </c>
      <c r="BX6" s="77">
        <f t="shared" si="6"/>
        <v>56.26</v>
      </c>
      <c r="BY6" s="77">
        <f t="shared" si="6"/>
        <v>52.94</v>
      </c>
      <c r="BZ6" s="77">
        <f t="shared" si="6"/>
        <v>52.05</v>
      </c>
      <c r="CA6" s="69" t="str">
        <f>IF(CA7="","",IF(CA7="-","【-】","【"&amp;SUBSTITUTE(TEXT(CA7,"#,##0.00"),"-","△")&amp;"】"))</f>
        <v>【56.93】</v>
      </c>
      <c r="CB6" s="77">
        <f t="shared" ref="CB6:CK6" si="7">IF(CB7="",NA(),CB7)</f>
        <v>260.95</v>
      </c>
      <c r="CC6" s="77">
        <f t="shared" si="7"/>
        <v>247.09</v>
      </c>
      <c r="CD6" s="77">
        <f t="shared" si="7"/>
        <v>257.64999999999998</v>
      </c>
      <c r="CE6" s="77">
        <f t="shared" si="7"/>
        <v>280.04000000000002</v>
      </c>
      <c r="CF6" s="77">
        <f t="shared" si="7"/>
        <v>175.74</v>
      </c>
      <c r="CG6" s="77">
        <f t="shared" si="7"/>
        <v>273.52</v>
      </c>
      <c r="CH6" s="77">
        <f t="shared" si="7"/>
        <v>274.99</v>
      </c>
      <c r="CI6" s="77">
        <f t="shared" si="7"/>
        <v>282.08999999999997</v>
      </c>
      <c r="CJ6" s="77">
        <f t="shared" si="7"/>
        <v>303.27999999999997</v>
      </c>
      <c r="CK6" s="77">
        <f t="shared" si="7"/>
        <v>301.86</v>
      </c>
      <c r="CL6" s="69" t="str">
        <f>IF(CL7="","",IF(CL7="-","【-】","【"&amp;SUBSTITUTE(TEXT(CL7,"#,##0.00"),"-","△")&amp;"】"))</f>
        <v>【271.15】</v>
      </c>
      <c r="CM6" s="77">
        <f t="shared" ref="CM6:CV6" si="8">IF(CM7="",NA(),CM7)</f>
        <v>51.62</v>
      </c>
      <c r="CN6" s="77">
        <f t="shared" si="8"/>
        <v>52.09</v>
      </c>
      <c r="CO6" s="77">
        <f t="shared" si="8"/>
        <v>49.3</v>
      </c>
      <c r="CP6" s="77">
        <f t="shared" si="8"/>
        <v>49.3</v>
      </c>
      <c r="CQ6" s="77">
        <f t="shared" si="8"/>
        <v>44.82</v>
      </c>
      <c r="CR6" s="77">
        <f t="shared" si="8"/>
        <v>50.14</v>
      </c>
      <c r="CS6" s="77">
        <f t="shared" si="8"/>
        <v>54.83</v>
      </c>
      <c r="CT6" s="77">
        <f t="shared" si="8"/>
        <v>66.53</v>
      </c>
      <c r="CU6" s="77">
        <f t="shared" si="8"/>
        <v>52.35</v>
      </c>
      <c r="CV6" s="77">
        <f t="shared" si="8"/>
        <v>46.25</v>
      </c>
      <c r="CW6" s="69" t="str">
        <f>IF(CW7="","",IF(CW7="-","【-】","【"&amp;SUBSTITUTE(TEXT(CW7,"#,##0.00"),"-","△")&amp;"】"))</f>
        <v>【49.87】</v>
      </c>
      <c r="CX6" s="77">
        <f t="shared" ref="CX6:DG6" si="9">IF(CX7="",NA(),CX7)</f>
        <v>95.67</v>
      </c>
      <c r="CY6" s="77">
        <f t="shared" si="9"/>
        <v>95.98</v>
      </c>
      <c r="CZ6" s="77">
        <f t="shared" si="9"/>
        <v>96.11</v>
      </c>
      <c r="DA6" s="77">
        <f t="shared" si="9"/>
        <v>96</v>
      </c>
      <c r="DB6" s="77">
        <f t="shared" si="9"/>
        <v>95.89</v>
      </c>
      <c r="DC6" s="77">
        <f t="shared" si="9"/>
        <v>84.98</v>
      </c>
      <c r="DD6" s="77">
        <f t="shared" si="9"/>
        <v>84.7</v>
      </c>
      <c r="DE6" s="77">
        <f t="shared" si="9"/>
        <v>84.67</v>
      </c>
      <c r="DF6" s="77">
        <f t="shared" si="9"/>
        <v>84.39</v>
      </c>
      <c r="DG6" s="77">
        <f t="shared" si="9"/>
        <v>83.96</v>
      </c>
      <c r="DH6" s="69" t="str">
        <f>IF(DH7="","",IF(DH7="-","【-】","【"&amp;SUBSTITUTE(TEXT(DH7,"#,##0.00"),"-","△")&amp;"】"))</f>
        <v>【87.54】</v>
      </c>
      <c r="DI6" s="69" t="e">
        <f t="shared" ref="DI6:DR6" si="10">IF(DI7="",NA(),DI7)</f>
        <v>#N/A</v>
      </c>
      <c r="DJ6" s="69" t="e">
        <f t="shared" si="10"/>
        <v>#N/A</v>
      </c>
      <c r="DK6" s="69" t="e">
        <f t="shared" si="10"/>
        <v>#N/A</v>
      </c>
      <c r="DL6" s="69" t="e">
        <f t="shared" si="10"/>
        <v>#N/A</v>
      </c>
      <c r="DM6" s="69" t="e">
        <f t="shared" si="10"/>
        <v>#N/A</v>
      </c>
      <c r="DN6" s="69" t="e">
        <f t="shared" si="10"/>
        <v>#N/A</v>
      </c>
      <c r="DO6" s="69" t="e">
        <f t="shared" si="10"/>
        <v>#N/A</v>
      </c>
      <c r="DP6" s="69" t="e">
        <f t="shared" si="10"/>
        <v>#N/A</v>
      </c>
      <c r="DQ6" s="69" t="e">
        <f t="shared" si="10"/>
        <v>#N/A</v>
      </c>
      <c r="DR6" s="69" t="e">
        <f t="shared" si="10"/>
        <v>#N/A</v>
      </c>
      <c r="DS6" s="69" t="str">
        <f>IF(DS7="","",IF(DS7="-","【-】","【"&amp;SUBSTITUTE(TEXT(DS7,"#,##0.00"),"-","△")&amp;"】"))</f>
        <v/>
      </c>
      <c r="DT6" s="69" t="e">
        <f t="shared" ref="DT6:EC6" si="11">IF(DT7="",NA(),DT7)</f>
        <v>#N/A</v>
      </c>
      <c r="DU6" s="69" t="e">
        <f t="shared" si="11"/>
        <v>#N/A</v>
      </c>
      <c r="DV6" s="69" t="e">
        <f t="shared" si="11"/>
        <v>#N/A</v>
      </c>
      <c r="DW6" s="69" t="e">
        <f t="shared" si="11"/>
        <v>#N/A</v>
      </c>
      <c r="DX6" s="69" t="e">
        <f t="shared" si="11"/>
        <v>#N/A</v>
      </c>
      <c r="DY6" s="69" t="e">
        <f t="shared" si="11"/>
        <v>#N/A</v>
      </c>
      <c r="DZ6" s="69" t="e">
        <f t="shared" si="11"/>
        <v>#N/A</v>
      </c>
      <c r="EA6" s="69" t="e">
        <f t="shared" si="11"/>
        <v>#N/A</v>
      </c>
      <c r="EB6" s="69" t="e">
        <f t="shared" si="11"/>
        <v>#N/A</v>
      </c>
      <c r="EC6" s="69" t="e">
        <f t="shared" si="11"/>
        <v>#N/A</v>
      </c>
      <c r="ED6" s="69" t="str">
        <f>IF(ED7="","",IF(ED7="-","【-】","【"&amp;SUBSTITUTE(TEXT(ED7,"#,##0.00"),"-","△")&amp;"】"))</f>
        <v/>
      </c>
      <c r="EE6" s="69">
        <f t="shared" ref="EE6:EN6" si="12">IF(EE7="",NA(),EE7)</f>
        <v>0</v>
      </c>
      <c r="EF6" s="69">
        <f t="shared" si="12"/>
        <v>0</v>
      </c>
      <c r="EG6" s="69">
        <f t="shared" si="12"/>
        <v>0</v>
      </c>
      <c r="EH6" s="69">
        <f t="shared" si="12"/>
        <v>0</v>
      </c>
      <c r="EI6" s="69">
        <f t="shared" si="12"/>
        <v>0</v>
      </c>
      <c r="EJ6" s="77">
        <f t="shared" si="12"/>
        <v>2.e-002</v>
      </c>
      <c r="EK6" s="77">
        <f t="shared" si="12"/>
        <v>0.25</v>
      </c>
      <c r="EL6" s="77">
        <f t="shared" si="12"/>
        <v>5.e-002</v>
      </c>
      <c r="EM6" s="77">
        <f t="shared" si="12"/>
        <v>3.e-002</v>
      </c>
      <c r="EN6" s="77">
        <f t="shared" si="12"/>
        <v>3.e-002</v>
      </c>
      <c r="EO6" s="69" t="str">
        <f>IF(EO7="","",IF(EO7="-","【-】","【"&amp;SUBSTITUTE(TEXT(EO7,"#,##0.00"),"-","△")&amp;"】"))</f>
        <v>【0.02】</v>
      </c>
    </row>
    <row r="7" spans="1:145" s="55" customFormat="1">
      <c r="A7" s="56"/>
      <c r="B7" s="62">
        <v>2023</v>
      </c>
      <c r="C7" s="62">
        <v>302031</v>
      </c>
      <c r="D7" s="62">
        <v>47</v>
      </c>
      <c r="E7" s="62">
        <v>17</v>
      </c>
      <c r="F7" s="62">
        <v>5</v>
      </c>
      <c r="G7" s="62">
        <v>0</v>
      </c>
      <c r="H7" s="62" t="s">
        <v>97</v>
      </c>
      <c r="I7" s="62" t="s">
        <v>98</v>
      </c>
      <c r="J7" s="62" t="s">
        <v>99</v>
      </c>
      <c r="K7" s="62" t="s">
        <v>100</v>
      </c>
      <c r="L7" s="62" t="s">
        <v>101</v>
      </c>
      <c r="M7" s="62" t="s">
        <v>102</v>
      </c>
      <c r="N7" s="70" t="s">
        <v>40</v>
      </c>
      <c r="O7" s="70" t="s">
        <v>103</v>
      </c>
      <c r="P7" s="70">
        <v>1.9300000000000002</v>
      </c>
      <c r="Q7" s="70">
        <v>109.74</v>
      </c>
      <c r="R7" s="70">
        <v>4176</v>
      </c>
      <c r="S7" s="70">
        <v>59475</v>
      </c>
      <c r="T7" s="70">
        <v>130.55000000000001</v>
      </c>
      <c r="U7" s="70">
        <v>455.57</v>
      </c>
      <c r="V7" s="70">
        <v>1143</v>
      </c>
      <c r="W7" s="70">
        <v>0.59</v>
      </c>
      <c r="X7" s="70">
        <v>1937.29</v>
      </c>
      <c r="Y7" s="70">
        <v>107.77</v>
      </c>
      <c r="Z7" s="70">
        <v>108.03</v>
      </c>
      <c r="AA7" s="70">
        <v>109.14</v>
      </c>
      <c r="AB7" s="70">
        <v>111.21</v>
      </c>
      <c r="AC7" s="70">
        <v>127.7</v>
      </c>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v>0</v>
      </c>
      <c r="BG7" s="70">
        <v>0</v>
      </c>
      <c r="BH7" s="70">
        <v>0</v>
      </c>
      <c r="BI7" s="70">
        <v>0</v>
      </c>
      <c r="BJ7" s="70">
        <v>0</v>
      </c>
      <c r="BK7" s="70">
        <v>826.83</v>
      </c>
      <c r="BL7" s="70">
        <v>867.83</v>
      </c>
      <c r="BM7" s="70">
        <v>791.76</v>
      </c>
      <c r="BN7" s="70">
        <v>900.82</v>
      </c>
      <c r="BO7" s="70">
        <v>839.21</v>
      </c>
      <c r="BP7" s="70">
        <v>785.1</v>
      </c>
      <c r="BQ7" s="70">
        <v>75.25</v>
      </c>
      <c r="BR7" s="70">
        <v>80.599999999999994</v>
      </c>
      <c r="BS7" s="70">
        <v>78.819999999999993</v>
      </c>
      <c r="BT7" s="70">
        <v>75.17</v>
      </c>
      <c r="BU7" s="70">
        <v>100</v>
      </c>
      <c r="BV7" s="70">
        <v>57.31</v>
      </c>
      <c r="BW7" s="70">
        <v>57.08</v>
      </c>
      <c r="BX7" s="70">
        <v>56.26</v>
      </c>
      <c r="BY7" s="70">
        <v>52.94</v>
      </c>
      <c r="BZ7" s="70">
        <v>52.05</v>
      </c>
      <c r="CA7" s="70">
        <v>56.93</v>
      </c>
      <c r="CB7" s="70">
        <v>260.95</v>
      </c>
      <c r="CC7" s="70">
        <v>247.09</v>
      </c>
      <c r="CD7" s="70">
        <v>257.64999999999998</v>
      </c>
      <c r="CE7" s="70">
        <v>280.04000000000002</v>
      </c>
      <c r="CF7" s="70">
        <v>175.74</v>
      </c>
      <c r="CG7" s="70">
        <v>273.52</v>
      </c>
      <c r="CH7" s="70">
        <v>274.99</v>
      </c>
      <c r="CI7" s="70">
        <v>282.08999999999997</v>
      </c>
      <c r="CJ7" s="70">
        <v>303.27999999999997</v>
      </c>
      <c r="CK7" s="70">
        <v>301.86</v>
      </c>
      <c r="CL7" s="70">
        <v>271.14999999999998</v>
      </c>
      <c r="CM7" s="70">
        <v>51.62</v>
      </c>
      <c r="CN7" s="70">
        <v>52.09</v>
      </c>
      <c r="CO7" s="70">
        <v>49.3</v>
      </c>
      <c r="CP7" s="70">
        <v>49.3</v>
      </c>
      <c r="CQ7" s="70">
        <v>44.82</v>
      </c>
      <c r="CR7" s="70">
        <v>50.14</v>
      </c>
      <c r="CS7" s="70">
        <v>54.83</v>
      </c>
      <c r="CT7" s="70">
        <v>66.53</v>
      </c>
      <c r="CU7" s="70">
        <v>52.35</v>
      </c>
      <c r="CV7" s="70">
        <v>46.25</v>
      </c>
      <c r="CW7" s="70">
        <v>49.87</v>
      </c>
      <c r="CX7" s="70">
        <v>95.67</v>
      </c>
      <c r="CY7" s="70">
        <v>95.98</v>
      </c>
      <c r="CZ7" s="70">
        <v>96.11</v>
      </c>
      <c r="DA7" s="70">
        <v>96</v>
      </c>
      <c r="DB7" s="70">
        <v>95.89</v>
      </c>
      <c r="DC7" s="70">
        <v>84.98</v>
      </c>
      <c r="DD7" s="70">
        <v>84.7</v>
      </c>
      <c r="DE7" s="70">
        <v>84.67</v>
      </c>
      <c r="DF7" s="70">
        <v>84.39</v>
      </c>
      <c r="DG7" s="70">
        <v>83.96</v>
      </c>
      <c r="DH7" s="70">
        <v>87.54</v>
      </c>
      <c r="DI7" s="70"/>
      <c r="DJ7" s="70"/>
      <c r="DK7" s="70"/>
      <c r="DL7" s="70"/>
      <c r="DM7" s="70"/>
      <c r="DN7" s="70"/>
      <c r="DO7" s="70"/>
      <c r="DP7" s="70"/>
      <c r="DQ7" s="70"/>
      <c r="DR7" s="70"/>
      <c r="DS7" s="70"/>
      <c r="DT7" s="70"/>
      <c r="DU7" s="70"/>
      <c r="DV7" s="70"/>
      <c r="DW7" s="70"/>
      <c r="DX7" s="70"/>
      <c r="DY7" s="70"/>
      <c r="DZ7" s="70"/>
      <c r="EA7" s="70"/>
      <c r="EB7" s="70"/>
      <c r="EC7" s="70"/>
      <c r="ED7" s="70"/>
      <c r="EE7" s="70">
        <v>0</v>
      </c>
      <c r="EF7" s="70">
        <v>0</v>
      </c>
      <c r="EG7" s="70">
        <v>0</v>
      </c>
      <c r="EH7" s="70">
        <v>0</v>
      </c>
      <c r="EI7" s="70">
        <v>0</v>
      </c>
      <c r="EJ7" s="70">
        <v>2.e-002</v>
      </c>
      <c r="EK7" s="70">
        <v>0.25</v>
      </c>
      <c r="EL7" s="70">
        <v>5.e-002</v>
      </c>
      <c r="EM7" s="70">
        <v>3.e-002</v>
      </c>
      <c r="EN7" s="70">
        <v>3.e-002</v>
      </c>
      <c r="EO7" s="70">
        <v>2.e-002</v>
      </c>
    </row>
    <row r="8" spans="1:145">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1"/>
      <c r="EG8" s="71"/>
      <c r="EH8" s="71"/>
      <c r="EI8" s="71"/>
      <c r="EJ8" s="71"/>
      <c r="EK8" s="71"/>
      <c r="EL8" s="71"/>
      <c r="EM8" s="71"/>
      <c r="EN8" s="71"/>
      <c r="EO8" s="71"/>
    </row>
    <row r="9" spans="1:145">
      <c r="A9" s="57"/>
      <c r="B9" s="57" t="s">
        <v>104</v>
      </c>
      <c r="C9" s="57" t="s">
        <v>105</v>
      </c>
      <c r="D9" s="57" t="s">
        <v>106</v>
      </c>
      <c r="E9" s="57" t="s">
        <v>107</v>
      </c>
      <c r="F9" s="57" t="s">
        <v>108</v>
      </c>
      <c r="R9" s="71"/>
      <c r="Y9" s="71"/>
      <c r="Z9" s="71"/>
      <c r="AA9" s="71"/>
      <c r="AB9" s="71"/>
      <c r="AC9" s="71"/>
      <c r="AD9" s="71"/>
      <c r="AE9" s="71"/>
      <c r="AF9" s="71"/>
      <c r="AG9" s="71"/>
      <c r="AI9" s="71"/>
      <c r="AJ9" s="71"/>
      <c r="AK9" s="71"/>
      <c r="AL9" s="71"/>
      <c r="AM9" s="71"/>
      <c r="AN9" s="71"/>
      <c r="AO9" s="71"/>
      <c r="AP9" s="71"/>
      <c r="AQ9" s="71"/>
      <c r="AR9" s="71"/>
      <c r="AT9" s="71"/>
      <c r="AU9" s="71"/>
      <c r="AV9" s="71"/>
      <c r="AW9" s="71"/>
      <c r="AX9" s="71"/>
      <c r="AY9" s="71"/>
      <c r="AZ9" s="71"/>
      <c r="BA9" s="71"/>
      <c r="BB9" s="71"/>
      <c r="BC9" s="71"/>
      <c r="BE9" s="71"/>
      <c r="BF9" s="71"/>
      <c r="BG9" s="71"/>
      <c r="BH9" s="71"/>
      <c r="BI9" s="71"/>
      <c r="BJ9" s="71"/>
      <c r="BK9" s="71"/>
      <c r="BL9" s="71"/>
      <c r="BM9" s="71"/>
      <c r="BN9" s="71"/>
      <c r="BP9" s="71"/>
      <c r="BQ9" s="71"/>
      <c r="BR9" s="71"/>
      <c r="BS9" s="71"/>
      <c r="BT9" s="71"/>
      <c r="BU9" s="71"/>
      <c r="BV9" s="71"/>
      <c r="BW9" s="71"/>
      <c r="BX9" s="71"/>
      <c r="BY9" s="71"/>
      <c r="CA9" s="71"/>
      <c r="CB9" s="71"/>
      <c r="CC9" s="71"/>
      <c r="CD9" s="71"/>
      <c r="CE9" s="71"/>
      <c r="CF9" s="71"/>
      <c r="CG9" s="71"/>
      <c r="CH9" s="71"/>
      <c r="CI9" s="71"/>
      <c r="CJ9" s="71"/>
      <c r="CL9" s="71"/>
      <c r="CM9" s="71"/>
      <c r="CN9" s="71"/>
      <c r="CO9" s="71"/>
      <c r="CP9" s="71"/>
      <c r="CQ9" s="71"/>
      <c r="CR9" s="71"/>
      <c r="CS9" s="71"/>
      <c r="CT9" s="71"/>
      <c r="CU9" s="71"/>
      <c r="CW9" s="71"/>
      <c r="CX9" s="71"/>
      <c r="CY9" s="71"/>
      <c r="CZ9" s="71"/>
      <c r="DA9" s="71"/>
      <c r="DB9" s="71"/>
      <c r="DC9" s="71"/>
      <c r="DD9" s="71"/>
      <c r="DE9" s="71"/>
      <c r="DF9" s="71"/>
      <c r="DH9" s="71"/>
      <c r="DI9" s="71"/>
      <c r="DJ9" s="71"/>
      <c r="DK9" s="71"/>
      <c r="DL9" s="71"/>
      <c r="DM9" s="71"/>
      <c r="DN9" s="71"/>
      <c r="DO9" s="71"/>
      <c r="DP9" s="71"/>
      <c r="DQ9" s="71"/>
      <c r="DS9" s="71"/>
      <c r="DT9" s="71"/>
      <c r="DU9" s="71"/>
      <c r="DV9" s="71"/>
      <c r="DW9" s="71"/>
      <c r="DX9" s="71"/>
      <c r="DY9" s="71"/>
      <c r="DZ9" s="71"/>
      <c r="EA9" s="71"/>
      <c r="EB9" s="71"/>
      <c r="ED9" s="71"/>
      <c r="EE9" s="71"/>
      <c r="EF9" s="71"/>
      <c r="EG9" s="71"/>
      <c r="EH9" s="71"/>
      <c r="EI9" s="71"/>
      <c r="EJ9" s="71"/>
      <c r="EK9" s="71"/>
      <c r="EL9" s="71"/>
      <c r="EM9" s="71"/>
    </row>
    <row r="10" spans="1:145">
      <c r="A10" s="57" t="s">
        <v>0</v>
      </c>
      <c r="B10" s="63">
        <f>DATEVALUE($B7-B11&amp;"/1/"&amp;B12)</f>
        <v>36892</v>
      </c>
      <c r="C10" s="63">
        <f>DATEVALUE($B7-C11&amp;"/1/"&amp;C12)</f>
        <v>37257</v>
      </c>
      <c r="D10" s="63">
        <f>DATEVALUE($B7-D11&amp;"/1/"&amp;D12)</f>
        <v>37623</v>
      </c>
      <c r="E10" s="63">
        <f>DATEVALUE($B7-E11&amp;"/1/"&amp;E12)</f>
        <v>37989</v>
      </c>
      <c r="F10" s="63">
        <f>DATEVALUE($B7-F11&amp;"/1/"&amp;F12)</f>
        <v>38356</v>
      </c>
    </row>
    <row r="11" spans="1:145">
      <c r="B11">
        <v>22</v>
      </c>
      <c r="C11">
        <v>21</v>
      </c>
      <c r="D11">
        <v>20</v>
      </c>
      <c r="E11">
        <v>19</v>
      </c>
      <c r="F11">
        <v>18</v>
      </c>
      <c r="G11" t="s">
        <v>109</v>
      </c>
    </row>
    <row r="12" spans="1:145">
      <c r="B12">
        <v>1</v>
      </c>
      <c r="C12">
        <v>1</v>
      </c>
      <c r="D12">
        <v>2</v>
      </c>
      <c r="E12">
        <v>3</v>
      </c>
      <c r="F12">
        <v>4</v>
      </c>
      <c r="G12" t="s">
        <v>110</v>
      </c>
    </row>
    <row r="13" spans="1:145">
      <c r="B13" t="s">
        <v>111</v>
      </c>
      <c r="C13" t="s">
        <v>112</v>
      </c>
      <c r="D13" t="s">
        <v>112</v>
      </c>
      <c r="E13" t="s">
        <v>112</v>
      </c>
      <c r="F13" t="s">
        <v>112</v>
      </c>
      <c r="G13" t="s">
        <v>113</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井上 貴文</cp:lastModifiedBy>
  <dcterms:created xsi:type="dcterms:W3CDTF">2025-01-24T07:35:30Z</dcterms:created>
  <dcterms:modified xsi:type="dcterms:W3CDTF">2025-02-03T23:39:46Z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2025-02-03T23:39:46Z</vt:filetime>
  </property>
</Properties>
</file>