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hDn98OGWGQ9dw9qgO0HvRjl7T6D3AaGEvSUSFe3AIA1Eedp9S3Bc/CCEfkP1dlg7cG+rHMJOahX2IQaRcQuKQ==" workbookSaltValue="oCwgYpz64Ei9sYlkxnYaXw==" workbookSpinCount="100000"/>
  <bookViews>
    <workbookView xWindow="0" yWindow="0" windowWidth="23040" windowHeight="921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<sst xmlns="http://schemas.openxmlformats.org/spreadsheetml/2006/main" xmlns:r="http://schemas.openxmlformats.org/officeDocument/2006/relationships" count="114" uniqueCount="114">
  <si>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</si>
  <si>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</si>
  <si>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</si>
  <si>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</si>
  <si>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</si>
  <si>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</si>
  <si>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</si>
  <si>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</si>
  <si>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</si>
  <si>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</si>
  <si>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</si>
  <si>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</si>
  <si>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</si>
  <si>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</si>
  <si>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</si>
  <si>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</si>
  <si>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</si>
  <si>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</si>
  <si>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</si>
  <si>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</si>
  <si>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</si>
  <si>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</si>
  <si>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</si>
  <si>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</si>
  <si>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</si>
  <si>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</si>
  <si>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</si>
  <si>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</si>
  <si>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</si>
  <si>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</si>
  <si>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</si>
  <si>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</si>
  <si>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</si>
  <si>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</si>
  <si>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</si>
  <si>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</si>
  <si>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</si>
  <si>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</si>
  <si>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①令和元年度より公営企業会計に移行したため、有形固定資産減価償却率は類似団体平均値を下回っています。
②昭和58年度に公共下水道事業に着手のため、耐用年数の経過した管渠は存在しません。
③管渠改善率は、農集の接続替え工事を行ったことにより前年度よりも増となっている。
また、平成13年度の供用開始前から使用している開発地の受贈財産など改築更新時期が迫っている施設が多数あります。ストックマネジメント計画に基づいた改築・更新を行っていきます。</t>
    <rPh sb="101" eb="103">
      <t>ノウシュウ</t>
    </rPh>
    <rPh sb="104" eb="107">
      <t>セツゾクタイ</t>
    </rPh>
    <rPh sb="108" eb="110">
      <t>コウジ</t>
    </rPh>
    <rPh sb="111" eb="112">
      <t>オコナ</t>
    </rPh>
    <rPh sb="119" eb="122">
      <t>ゼンネンド</t>
    </rPh>
    <rPh sb="125" eb="126">
      <t>ゾウ</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</si>
  <si>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</si>
  <si>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</si>
  <si>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</si>
  <si>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</si>
  <si>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</si>
  <si>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</si>
  <si>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</si>
  <si>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</si>
  <si>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</si>
  <si>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</si>
  <si>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</si>
  <si>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</si>
  <si>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</si>
  <si>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</si>
  <si>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</si>
  <si>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</si>
  <si>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</si>
  <si>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</si>
  <si>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</si>
  <si>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</si>
  <si>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</si>
  <si>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</si>
  <si>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</si>
  <si>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</si>
  <si>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</si>
  <si>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</si>
  <si>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</si>
  <si>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</si>
  <si>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</si>
  <si>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</si>
  <si>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</si>
  <si>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</si>
  <si>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</si>
  <si>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</si>
  <si>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</si>
  <si>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</si>
  <si>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</si>
  <si>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</si>
  <si>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</si>
  <si>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</si>
  <si>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</si>
  <si>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</si>
  <si>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</si>
  <si>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</si>
  <si>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</si>
  <si>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</si>
  <si>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</si>
  <si>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</si>
  <si>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</si>
  <si>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</si>
  <si>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</si>
  <si>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</si>
  <si>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</si>
  <si>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</si>
  <si>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</si>
  <si>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</si>
  <si>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</si>
  <si>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</si>
  <si>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橋本市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</si>
  <si>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</si>
  <si>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</si>
  <si>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</si>
  <si>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</si>
  <si>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</si>
  <si>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</si>
  <si>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</si>
  <si>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</si>
  <si>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</si>
  <si>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</si>
  <si>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</si>
  <si>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</si>
  <si>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</si>
  <si>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</si>
  <si>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本市の下水道事業は一般会計からの繰入金により経営を維持しているのが現状であり、しばらくは企業債償還金の額がかさむ状況が続きます。
　また、将来的には人口減少により使用料収入は緩やかに減少傾向となること、管渠や施設の老朽化が進むことにより更新費用が増加することが予測され、更に厳しい経営状況を強いられることが見込まれます。
　このような状況の中で安定した経営を行うため、未整備地区の整備範囲の見直しや更なる使用料の増額改定の必要性を視野に入れ、経営戦略の見直しを行います。
　また、維持管理費の抑制のため、維持管理を見据えた適切な手法による下水道事業整備を進めるとともに、ストックマネジメント計画に基づき効率的かつ効果的に施設の維持管理、改築・更新を行うことに努めます。</t>
  </si>
  <si>
    <t>①令和５年度は経常収支比率が100％を若干下回っており単年度収支は赤字となっています。今後も引き続き健全経営に向けた一層の取り組みが必要です。
②令和３年度では累積欠損金比率が2.19％となっていましたが、令和５年度では令和４年度に引き続き0％となっています。
③流動比率は、決算時点での現金預金残高を確保していたことから49.68％と例年より高い数値となっています。しかし、類似団体平均は下回っている状況です。
④企業債残高対事業規模比率は、企業債残高が増加したこと営業収益の減少のため、数値は微増しております。
⑤経費回収率は100％を下回っていると、汚水処理に係る費用が使用料以外の収入により賄われていることとなるため、適切な使用料収入の確保及び汚水処理費の削減が必要です。
⑥汚水処理原価は、有収水量が減少していることが要因で類似団体平均値を上回っています。汚水処理に係るコストを表した指標であるので、一般会計の負担を減らし安定した経営を行うために、使用料単価の見直しを検討し、更なる維持管理費の削減に努め、投資の効率化を図る必要があります。
⑧水洗化率は微増し、類似団体平均を上回っている状況です。今後も普及促進を図り、安定経営のために水洗化率向上に努めます。
　</t>
    <rPh sb="21" eb="22">
      <t>シタ</t>
    </rPh>
    <rPh sb="33" eb="35">
      <t>アカジ</t>
    </rPh>
    <rPh sb="110" eb="112">
      <t>レイワ</t>
    </rPh>
    <rPh sb="113" eb="115">
      <t>ネンド</t>
    </rPh>
    <rPh sb="116" eb="117">
      <t>ヒ</t>
    </rPh>
    <rPh sb="118" eb="119">
      <t>ツヅ</t>
    </rPh>
    <rPh sb="222" eb="227">
      <t>キギョウサイザンダカ</t>
    </rPh>
    <rPh sb="228" eb="230">
      <t>ゾウカ</t>
    </rPh>
    <rPh sb="234" eb="239">
      <t>エイギョ</t>
    </rPh>
    <rPh sb="239" eb="241">
      <t>ゲンショウ</t>
    </rPh>
    <rPh sb="245" eb="247">
      <t>スウチ</t>
    </rPh>
    <rPh sb="248" eb="250">
      <t>ビゾウ</t>
    </rPh>
    <rPh sb="486" eb="490">
      <t>ルイジ</t>
    </rPh>
    <rPh sb="490" eb="492">
      <t>ヘイキン</t>
    </rPh>
    <rPh sb="493" eb="495">
      <t>ウワマワ</t>
    </rPh>
    <rPh sb="499" eb="503">
      <t>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</si>
</sst>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7.0000000000000007e-002</c:v>
                </c:pt>
                <c:pt idx="2">
                  <c:v>0.43</c:v>
                </c:pt>
                <c:pt idx="3">
                  <c:v>0.3</c:v>
                </c:pt>
                <c:pt idx="4">
                  <c:v>1.99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0.12</c:v>
                </c:pt>
                <c:pt idx="1">
                  <c:v>0.15</c:v>
                </c:pt>
                <c:pt idx="2">
                  <c:v>6.e-002</c:v>
                </c:pt>
                <c:pt idx="3">
                  <c:v>9.e-002</c:v>
                </c:pt>
                <c:pt idx="4">
                  <c:v>0.16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61.4</c:v>
                </c:pt>
                <c:pt idx="1">
                  <c:v>61.51</c:v>
                </c:pt>
                <c:pt idx="2">
                  <c:v>51.2</c:v>
                </c:pt>
                <c:pt idx="3">
                  <c:v>57.32</c:v>
                </c:pt>
                <c:pt idx="4">
                  <c:v>51.61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83.5</c:v>
                </c:pt>
                <c:pt idx="1">
                  <c:v>84.38</c:v>
                </c:pt>
                <c:pt idx="2">
                  <c:v>85.08</c:v>
                </c:pt>
                <c:pt idx="3">
                  <c:v>85.84</c:v>
                </c:pt>
                <c:pt idx="4">
                  <c:v>86.13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86.28</c:v>
                </c:pt>
                <c:pt idx="1">
                  <c:v>85.82</c:v>
                </c:pt>
                <c:pt idx="2">
                  <c:v>85.03</c:v>
                </c:pt>
                <c:pt idx="3">
                  <c:v>85.96</c:v>
                </c:pt>
                <c:pt idx="4">
                  <c:v>85.14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100.48</c:v>
                </c:pt>
                <c:pt idx="1">
                  <c:v>100.91</c:v>
                </c:pt>
                <c:pt idx="2">
                  <c:v>97.75</c:v>
                </c:pt>
                <c:pt idx="3">
                  <c:v>101.34</c:v>
                </c:pt>
                <c:pt idx="4">
                  <c:v>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107.15</c:v>
                </c:pt>
                <c:pt idx="1">
                  <c:v>109.91</c:v>
                </c:pt>
                <c:pt idx="2">
                  <c:v>108.61</c:v>
                </c:pt>
                <c:pt idx="3">
                  <c:v>109.58</c:v>
                </c:pt>
                <c:pt idx="4">
                  <c:v>107.74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c:v>
                </c:pt>
                <c:pt idx="1">
                  <c:v>6.4</c:v>
                </c:pt>
                <c:pt idx="2">
                  <c:v>9.52</c:v>
                </c:pt>
                <c:pt idx="3">
                  <c:v>12.6</c:v>
                </c:pt>
                <c:pt idx="4">
                  <c:v>15.53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17.239999999999998</c:v>
                </c:pt>
                <c:pt idx="1">
                  <c:v>15.29</c:v>
                </c:pt>
                <c:pt idx="2">
                  <c:v>17.809999999999999</c:v>
                </c:pt>
                <c:pt idx="3">
                  <c:v>19.96</c:v>
                </c:pt>
                <c:pt idx="4">
                  <c:v>19.12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0.11</c:v>
                </c:pt>
                <c:pt idx="1">
                  <c:v>0.11</c:v>
                </c:pt>
                <c:pt idx="2">
                  <c:v>0.64</c:v>
                </c:pt>
                <c:pt idx="3">
                  <c:v>0.83</c:v>
                </c:pt>
                <c:pt idx="4">
                  <c:v>1.54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2.19</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15.68</c:v>
                </c:pt>
                <c:pt idx="1">
                  <c:v>9.42</c:v>
                </c:pt>
                <c:pt idx="2">
                  <c:v>11.49</c:v>
                </c:pt>
                <c:pt idx="3">
                  <c:v>5.35</c:v>
                </c:pt>
                <c:pt idx="4">
                  <c:v>6.17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23.77</c:v>
                </c:pt>
                <c:pt idx="1">
                  <c:v>19.25</c:v>
                </c:pt>
                <c:pt idx="2">
                  <c:v>21.05</c:v>
                </c:pt>
                <c:pt idx="3">
                  <c:v>40.5</c:v>
                </c:pt>
                <c:pt idx="4">
                  <c:v>49.68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46.82</c:v>
                </c:pt>
                <c:pt idx="1">
                  <c:v>47.61</c:v>
                </c:pt>
                <c:pt idx="2">
                  <c:v>52.69</c:v>
                </c:pt>
                <c:pt idx="3">
                  <c:v>59.45</c:v>
                </c:pt>
                <c:pt idx="4">
                  <c:v>68.13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1927.06</c:v>
                </c:pt>
                <c:pt idx="1">
                  <c:v>1613.81</c:v>
                </c:pt>
                <c:pt idx="2">
                  <c:v>1654.32</c:v>
                </c:pt>
                <c:pt idx="3">
                  <c:v>1547.52</c:v>
                </c:pt>
                <c:pt idx="4">
                  <c:v>1594.12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1028.05</c:v>
                </c:pt>
                <c:pt idx="1">
                  <c:v>1092.22</c:v>
                </c:pt>
                <c:pt idx="2">
                  <c:v>998.38</c:v>
                </c:pt>
                <c:pt idx="3">
                  <c:v>925.32</c:v>
                </c:pt>
                <c:pt idx="4">
                  <c:v>932.94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97.13</c:v>
                </c:pt>
                <c:pt idx="1">
                  <c:v>98.87</c:v>
                </c:pt>
                <c:pt idx="2">
                  <c:v>94.05</c:v>
                </c:pt>
                <c:pt idx="3">
                  <c:v>98.75</c:v>
                </c:pt>
                <c:pt idx="4">
                  <c:v>99.41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94.73</c:v>
                </c:pt>
                <c:pt idx="1">
                  <c:v>97.53</c:v>
                </c:pt>
                <c:pt idx="2">
                  <c:v>95.92</c:v>
                </c:pt>
                <c:pt idx="3">
                  <c:v>96.98</c:v>
                </c:pt>
                <c:pt idx="4">
                  <c:v>103.51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148.63</c:v>
                </c:pt>
                <c:pt idx="1">
                  <c:v>165.83</c:v>
                </c:pt>
                <c:pt idx="2">
                  <c:v>176.4</c:v>
                </c:pt>
                <c:pt idx="3">
                  <c:v>168.7</c:v>
                </c:pt>
                <c:pt idx="4">
                  <c:v>167.98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160.91</c:v>
                </c:pt>
                <c:pt idx="1">
                  <c:v>155.83000000000001</c:v>
                </c:pt>
                <c:pt idx="2">
                  <c:v>156.75</c:v>
                </c:pt>
                <c:pt idx="3">
                  <c:v>153.54</c:v>
                </c:pt>
                <c:pt idx="4">
                  <c:v>151.82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H36" sqref="BH3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橋本市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0" t="str">
        <f>データ!$M$6</f>
        <v>非設置</v>
      </c>
      <c r="AE8" s="20"/>
      <c r="AF8" s="20"/>
      <c r="AG8" s="20"/>
      <c r="AH8" s="20"/>
      <c r="AI8" s="20"/>
      <c r="AJ8" s="20"/>
      <c r="AK8" s="3"/>
      <c r="AL8" s="21">
        <f>データ!S6</f>
        <v>59475</v>
      </c>
      <c r="AM8" s="21"/>
      <c r="AN8" s="21"/>
      <c r="AO8" s="21"/>
      <c r="AP8" s="21"/>
      <c r="AQ8" s="21"/>
      <c r="AR8" s="21"/>
      <c r="AS8" s="21"/>
      <c r="AT8" s="7">
        <f>データ!T6</f>
        <v>130.55000000000001</v>
      </c>
      <c r="AU8" s="7"/>
      <c r="AV8" s="7"/>
      <c r="AW8" s="7"/>
      <c r="AX8" s="7"/>
      <c r="AY8" s="7"/>
      <c r="AZ8" s="7"/>
      <c r="BA8" s="7"/>
      <c r="BB8" s="7">
        <f>データ!U6</f>
        <v>455.57</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64.63</v>
      </c>
      <c r="J10" s="7"/>
      <c r="K10" s="7"/>
      <c r="L10" s="7"/>
      <c r="M10" s="7"/>
      <c r="N10" s="7"/>
      <c r="O10" s="7"/>
      <c r="P10" s="7">
        <f>データ!P6</f>
        <v>65.5</v>
      </c>
      <c r="Q10" s="7"/>
      <c r="R10" s="7"/>
      <c r="S10" s="7"/>
      <c r="T10" s="7"/>
      <c r="U10" s="7"/>
      <c r="V10" s="7"/>
      <c r="W10" s="7">
        <f>データ!Q6</f>
        <v>95.86</v>
      </c>
      <c r="X10" s="7"/>
      <c r="Y10" s="7"/>
      <c r="Z10" s="7"/>
      <c r="AA10" s="7"/>
      <c r="AB10" s="7"/>
      <c r="AC10" s="7"/>
      <c r="AD10" s="21">
        <f>データ!R6</f>
        <v>3520</v>
      </c>
      <c r="AE10" s="21"/>
      <c r="AF10" s="21"/>
      <c r="AG10" s="21"/>
      <c r="AH10" s="21"/>
      <c r="AI10" s="21"/>
      <c r="AJ10" s="21"/>
      <c r="AK10" s="2"/>
      <c r="AL10" s="21">
        <f>データ!V6</f>
        <v>38764</v>
      </c>
      <c r="AM10" s="21"/>
      <c r="AN10" s="21"/>
      <c r="AO10" s="21"/>
      <c r="AP10" s="21"/>
      <c r="AQ10" s="21"/>
      <c r="AR10" s="21"/>
      <c r="AS10" s="21"/>
      <c r="AT10" s="7">
        <f>データ!W6</f>
        <v>9.33</v>
      </c>
      <c r="AU10" s="7"/>
      <c r="AV10" s="7"/>
      <c r="AW10" s="7"/>
      <c r="AX10" s="7"/>
      <c r="AY10" s="7"/>
      <c r="AZ10" s="7"/>
      <c r="BA10" s="7"/>
      <c r="BB10" s="7">
        <f>データ!X6</f>
        <v>4154.7700000000004</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38</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kDwI098lW6TVdFgwQw+v0P9KGMOrp12P6F8j3CehKRV246W6nrd7BUCDu3UlPjqn89uuiEn6Pbbx/6PR5oHLQ==" saltValue="9XHtAZpzGVYGO+b2ldJC9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6</v>
      </c>
      <c r="F3" s="58" t="s">
        <v>8</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56</v>
      </c>
      <c r="I5" s="66" t="s">
        <v>70</v>
      </c>
      <c r="J5" s="66" t="s">
        <v>71</v>
      </c>
      <c r="K5" s="66" t="s">
        <v>72</v>
      </c>
      <c r="L5" s="66" t="s">
        <v>74</v>
      </c>
      <c r="M5" s="66" t="s">
        <v>7</v>
      </c>
      <c r="N5" s="66" t="s">
        <v>75</v>
      </c>
      <c r="O5" s="66" t="s">
        <v>76</v>
      </c>
      <c r="P5" s="66" t="s">
        <v>77</v>
      </c>
      <c r="Q5" s="66" t="s">
        <v>78</v>
      </c>
      <c r="R5" s="66" t="s">
        <v>79</v>
      </c>
      <c r="S5" s="66" t="s">
        <v>80</v>
      </c>
      <c r="T5" s="66" t="s">
        <v>81</v>
      </c>
      <c r="U5" s="66" t="s">
        <v>63</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43</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302031</v>
      </c>
      <c r="D6" s="61">
        <f t="shared" si="1"/>
        <v>46</v>
      </c>
      <c r="E6" s="61">
        <f t="shared" si="1"/>
        <v>17</v>
      </c>
      <c r="F6" s="61">
        <f t="shared" si="1"/>
        <v>1</v>
      </c>
      <c r="G6" s="61">
        <f t="shared" si="1"/>
        <v>0</v>
      </c>
      <c r="H6" s="61" t="str">
        <f t="shared" si="1"/>
        <v>和歌山県　橋本市</v>
      </c>
      <c r="I6" s="61" t="str">
        <f t="shared" si="1"/>
        <v>法適用</v>
      </c>
      <c r="J6" s="61" t="str">
        <f t="shared" si="1"/>
        <v>下水道事業</v>
      </c>
      <c r="K6" s="61" t="str">
        <f t="shared" si="1"/>
        <v>公共下水道</v>
      </c>
      <c r="L6" s="61" t="str">
        <f t="shared" si="1"/>
        <v>Bd2</v>
      </c>
      <c r="M6" s="61" t="str">
        <f t="shared" si="1"/>
        <v>非設置</v>
      </c>
      <c r="N6" s="69" t="str">
        <f t="shared" si="1"/>
        <v>-</v>
      </c>
      <c r="O6" s="69">
        <f t="shared" si="1"/>
        <v>64.63</v>
      </c>
      <c r="P6" s="69">
        <f t="shared" si="1"/>
        <v>65.5</v>
      </c>
      <c r="Q6" s="69">
        <f t="shared" si="1"/>
        <v>95.86</v>
      </c>
      <c r="R6" s="69">
        <f t="shared" si="1"/>
        <v>3520</v>
      </c>
      <c r="S6" s="69">
        <f t="shared" si="1"/>
        <v>59475</v>
      </c>
      <c r="T6" s="69">
        <f t="shared" si="1"/>
        <v>130.55000000000001</v>
      </c>
      <c r="U6" s="69">
        <f t="shared" si="1"/>
        <v>455.57</v>
      </c>
      <c r="V6" s="69">
        <f t="shared" si="1"/>
        <v>38764</v>
      </c>
      <c r="W6" s="69">
        <f t="shared" si="1"/>
        <v>9.33</v>
      </c>
      <c r="X6" s="69">
        <f t="shared" si="1"/>
        <v>4154.7700000000004</v>
      </c>
      <c r="Y6" s="77">
        <f t="shared" ref="Y6:AH6" si="2">IF(Y7="",NA(),Y7)</f>
        <v>100.48</v>
      </c>
      <c r="Z6" s="77">
        <f t="shared" si="2"/>
        <v>100.91</v>
      </c>
      <c r="AA6" s="77">
        <f t="shared" si="2"/>
        <v>97.75</v>
      </c>
      <c r="AB6" s="77">
        <f t="shared" si="2"/>
        <v>101.34</v>
      </c>
      <c r="AC6" s="77">
        <f t="shared" si="2"/>
        <v>99.7</v>
      </c>
      <c r="AD6" s="77">
        <f t="shared" si="2"/>
        <v>107.15</v>
      </c>
      <c r="AE6" s="77">
        <f t="shared" si="2"/>
        <v>109.91</v>
      </c>
      <c r="AF6" s="77">
        <f t="shared" si="2"/>
        <v>108.61</v>
      </c>
      <c r="AG6" s="77">
        <f t="shared" si="2"/>
        <v>109.58</v>
      </c>
      <c r="AH6" s="77">
        <f t="shared" si="2"/>
        <v>107.74</v>
      </c>
      <c r="AI6" s="69" t="str">
        <f>IF(AI7="","",IF(AI7="-","【-】","【"&amp;SUBSTITUTE(TEXT(AI7,"#,##0.00"),"-","△")&amp;"】"))</f>
        <v>【105.91】</v>
      </c>
      <c r="AJ6" s="69">
        <f t="shared" ref="AJ6:AS6" si="3">IF(AJ7="",NA(),AJ7)</f>
        <v>0</v>
      </c>
      <c r="AK6" s="69">
        <f t="shared" si="3"/>
        <v>0</v>
      </c>
      <c r="AL6" s="77">
        <f t="shared" si="3"/>
        <v>2.19</v>
      </c>
      <c r="AM6" s="69">
        <f t="shared" si="3"/>
        <v>0</v>
      </c>
      <c r="AN6" s="69">
        <f t="shared" si="3"/>
        <v>0</v>
      </c>
      <c r="AO6" s="77">
        <f t="shared" si="3"/>
        <v>15.68</v>
      </c>
      <c r="AP6" s="77">
        <f t="shared" si="3"/>
        <v>9.42</v>
      </c>
      <c r="AQ6" s="77">
        <f t="shared" si="3"/>
        <v>11.49</v>
      </c>
      <c r="AR6" s="77">
        <f t="shared" si="3"/>
        <v>5.35</v>
      </c>
      <c r="AS6" s="77">
        <f t="shared" si="3"/>
        <v>6.17</v>
      </c>
      <c r="AT6" s="69" t="str">
        <f>IF(AT7="","",IF(AT7="-","【-】","【"&amp;SUBSTITUTE(TEXT(AT7,"#,##0.00"),"-","△")&amp;"】"))</f>
        <v>【3.03】</v>
      </c>
      <c r="AU6" s="77">
        <f t="shared" ref="AU6:BD6" si="4">IF(AU7="",NA(),AU7)</f>
        <v>23.77</v>
      </c>
      <c r="AV6" s="77">
        <f t="shared" si="4"/>
        <v>19.25</v>
      </c>
      <c r="AW6" s="77">
        <f t="shared" si="4"/>
        <v>21.05</v>
      </c>
      <c r="AX6" s="77">
        <f t="shared" si="4"/>
        <v>40.5</v>
      </c>
      <c r="AY6" s="77">
        <f t="shared" si="4"/>
        <v>49.68</v>
      </c>
      <c r="AZ6" s="77">
        <f t="shared" si="4"/>
        <v>46.82</v>
      </c>
      <c r="BA6" s="77">
        <f t="shared" si="4"/>
        <v>47.61</v>
      </c>
      <c r="BB6" s="77">
        <f t="shared" si="4"/>
        <v>52.69</v>
      </c>
      <c r="BC6" s="77">
        <f t="shared" si="4"/>
        <v>59.45</v>
      </c>
      <c r="BD6" s="77">
        <f t="shared" si="4"/>
        <v>68.13</v>
      </c>
      <c r="BE6" s="69" t="str">
        <f>IF(BE7="","",IF(BE7="-","【-】","【"&amp;SUBSTITUTE(TEXT(BE7,"#,##0.00"),"-","△")&amp;"】"))</f>
        <v>【78.43】</v>
      </c>
      <c r="BF6" s="77">
        <f t="shared" ref="BF6:BO6" si="5">IF(BF7="",NA(),BF7)</f>
        <v>1927.06</v>
      </c>
      <c r="BG6" s="77">
        <f t="shared" si="5"/>
        <v>1613.81</v>
      </c>
      <c r="BH6" s="77">
        <f t="shared" si="5"/>
        <v>1654.32</v>
      </c>
      <c r="BI6" s="77">
        <f t="shared" si="5"/>
        <v>1547.52</v>
      </c>
      <c r="BJ6" s="77">
        <f t="shared" si="5"/>
        <v>1594.12</v>
      </c>
      <c r="BK6" s="77">
        <f t="shared" si="5"/>
        <v>1028.05</v>
      </c>
      <c r="BL6" s="77">
        <f t="shared" si="5"/>
        <v>1092.22</v>
      </c>
      <c r="BM6" s="77">
        <f t="shared" si="5"/>
        <v>998.38</v>
      </c>
      <c r="BN6" s="77">
        <f t="shared" si="5"/>
        <v>925.32</v>
      </c>
      <c r="BO6" s="77">
        <f t="shared" si="5"/>
        <v>932.94</v>
      </c>
      <c r="BP6" s="69" t="str">
        <f>IF(BP7="","",IF(BP7="-","【-】","【"&amp;SUBSTITUTE(TEXT(BP7,"#,##0.00"),"-","△")&amp;"】"))</f>
        <v>【630.82】</v>
      </c>
      <c r="BQ6" s="77">
        <f t="shared" ref="BQ6:BZ6" si="6">IF(BQ7="",NA(),BQ7)</f>
        <v>97.13</v>
      </c>
      <c r="BR6" s="77">
        <f t="shared" si="6"/>
        <v>98.87</v>
      </c>
      <c r="BS6" s="77">
        <f t="shared" si="6"/>
        <v>94.05</v>
      </c>
      <c r="BT6" s="77">
        <f t="shared" si="6"/>
        <v>98.75</v>
      </c>
      <c r="BU6" s="77">
        <f t="shared" si="6"/>
        <v>99.41</v>
      </c>
      <c r="BV6" s="77">
        <f t="shared" si="6"/>
        <v>94.73</v>
      </c>
      <c r="BW6" s="77">
        <f t="shared" si="6"/>
        <v>97.53</v>
      </c>
      <c r="BX6" s="77">
        <f t="shared" si="6"/>
        <v>95.92</v>
      </c>
      <c r="BY6" s="77">
        <f t="shared" si="6"/>
        <v>96.98</v>
      </c>
      <c r="BZ6" s="77">
        <f t="shared" si="6"/>
        <v>103.51</v>
      </c>
      <c r="CA6" s="69" t="str">
        <f>IF(CA7="","",IF(CA7="-","【-】","【"&amp;SUBSTITUTE(TEXT(CA7,"#,##0.00"),"-","△")&amp;"】"))</f>
        <v>【97.81】</v>
      </c>
      <c r="CB6" s="77">
        <f t="shared" ref="CB6:CK6" si="7">IF(CB7="",NA(),CB7)</f>
        <v>148.63</v>
      </c>
      <c r="CC6" s="77">
        <f t="shared" si="7"/>
        <v>165.83</v>
      </c>
      <c r="CD6" s="77">
        <f t="shared" si="7"/>
        <v>176.4</v>
      </c>
      <c r="CE6" s="77">
        <f t="shared" si="7"/>
        <v>168.7</v>
      </c>
      <c r="CF6" s="77">
        <f t="shared" si="7"/>
        <v>167.98</v>
      </c>
      <c r="CG6" s="77">
        <f t="shared" si="7"/>
        <v>160.91</v>
      </c>
      <c r="CH6" s="77">
        <f t="shared" si="7"/>
        <v>155.83000000000001</v>
      </c>
      <c r="CI6" s="77">
        <f t="shared" si="7"/>
        <v>156.75</v>
      </c>
      <c r="CJ6" s="77">
        <f t="shared" si="7"/>
        <v>153.54</v>
      </c>
      <c r="CK6" s="77">
        <f t="shared" si="7"/>
        <v>151.82</v>
      </c>
      <c r="CL6" s="69" t="str">
        <f>IF(CL7="","",IF(CL7="-","【-】","【"&amp;SUBSTITUTE(TEXT(CL7,"#,##0.00"),"-","△")&amp;"】"))</f>
        <v>【138.75】</v>
      </c>
      <c r="CM6" s="77" t="str">
        <f t="shared" ref="CM6:CV6" si="8">IF(CM7="",NA(),CM7)</f>
        <v>-</v>
      </c>
      <c r="CN6" s="77" t="str">
        <f t="shared" si="8"/>
        <v>-</v>
      </c>
      <c r="CO6" s="77" t="str">
        <f t="shared" si="8"/>
        <v>-</v>
      </c>
      <c r="CP6" s="77" t="str">
        <f t="shared" si="8"/>
        <v>-</v>
      </c>
      <c r="CQ6" s="77" t="str">
        <f t="shared" si="8"/>
        <v>-</v>
      </c>
      <c r="CR6" s="77">
        <f t="shared" si="8"/>
        <v>61.4</v>
      </c>
      <c r="CS6" s="77">
        <f t="shared" si="8"/>
        <v>61.51</v>
      </c>
      <c r="CT6" s="77">
        <f t="shared" si="8"/>
        <v>51.2</v>
      </c>
      <c r="CU6" s="77">
        <f t="shared" si="8"/>
        <v>57.32</v>
      </c>
      <c r="CV6" s="77">
        <f t="shared" si="8"/>
        <v>51.61</v>
      </c>
      <c r="CW6" s="69" t="str">
        <f>IF(CW7="","",IF(CW7="-","【-】","【"&amp;SUBSTITUTE(TEXT(CW7,"#,##0.00"),"-","△")&amp;"】"))</f>
        <v>【58.94】</v>
      </c>
      <c r="CX6" s="77">
        <f t="shared" ref="CX6:DG6" si="9">IF(CX7="",NA(),CX7)</f>
        <v>83.5</v>
      </c>
      <c r="CY6" s="77">
        <f t="shared" si="9"/>
        <v>84.38</v>
      </c>
      <c r="CZ6" s="77">
        <f t="shared" si="9"/>
        <v>85.08</v>
      </c>
      <c r="DA6" s="77">
        <f t="shared" si="9"/>
        <v>85.84</v>
      </c>
      <c r="DB6" s="77">
        <f t="shared" si="9"/>
        <v>86.13</v>
      </c>
      <c r="DC6" s="77">
        <f t="shared" si="9"/>
        <v>86.28</v>
      </c>
      <c r="DD6" s="77">
        <f t="shared" si="9"/>
        <v>85.82</v>
      </c>
      <c r="DE6" s="77">
        <f t="shared" si="9"/>
        <v>85.03</v>
      </c>
      <c r="DF6" s="77">
        <f t="shared" si="9"/>
        <v>85.96</v>
      </c>
      <c r="DG6" s="77">
        <f t="shared" si="9"/>
        <v>85.14</v>
      </c>
      <c r="DH6" s="69" t="str">
        <f>IF(DH7="","",IF(DH7="-","【-】","【"&amp;SUBSTITUTE(TEXT(DH7,"#,##0.00"),"-","△")&amp;"】"))</f>
        <v>【95.91】</v>
      </c>
      <c r="DI6" s="77">
        <f t="shared" ref="DI6:DR6" si="10">IF(DI7="",NA(),DI7)</f>
        <v>3.2</v>
      </c>
      <c r="DJ6" s="77">
        <f t="shared" si="10"/>
        <v>6.4</v>
      </c>
      <c r="DK6" s="77">
        <f t="shared" si="10"/>
        <v>9.52</v>
      </c>
      <c r="DL6" s="77">
        <f t="shared" si="10"/>
        <v>12.6</v>
      </c>
      <c r="DM6" s="77">
        <f t="shared" si="10"/>
        <v>15.53</v>
      </c>
      <c r="DN6" s="77">
        <f t="shared" si="10"/>
        <v>17.239999999999998</v>
      </c>
      <c r="DO6" s="77">
        <f t="shared" si="10"/>
        <v>15.29</v>
      </c>
      <c r="DP6" s="77">
        <f t="shared" si="10"/>
        <v>17.809999999999999</v>
      </c>
      <c r="DQ6" s="77">
        <f t="shared" si="10"/>
        <v>19.96</v>
      </c>
      <c r="DR6" s="77">
        <f t="shared" si="10"/>
        <v>19.12</v>
      </c>
      <c r="DS6" s="69" t="str">
        <f>IF(DS7="","",IF(DS7="-","【-】","【"&amp;SUBSTITUTE(TEXT(DS7,"#,##0.00"),"-","△")&amp;"】"))</f>
        <v>【41.09】</v>
      </c>
      <c r="DT6" s="69">
        <f t="shared" ref="DT6:EC6" si="11">IF(DT7="",NA(),DT7)</f>
        <v>0</v>
      </c>
      <c r="DU6" s="69">
        <f t="shared" si="11"/>
        <v>0</v>
      </c>
      <c r="DV6" s="69">
        <f t="shared" si="11"/>
        <v>0</v>
      </c>
      <c r="DW6" s="69">
        <f t="shared" si="11"/>
        <v>0</v>
      </c>
      <c r="DX6" s="69">
        <f t="shared" si="11"/>
        <v>0</v>
      </c>
      <c r="DY6" s="77">
        <f t="shared" si="11"/>
        <v>0.11</v>
      </c>
      <c r="DZ6" s="77">
        <f t="shared" si="11"/>
        <v>0.11</v>
      </c>
      <c r="EA6" s="77">
        <f t="shared" si="11"/>
        <v>0.64</v>
      </c>
      <c r="EB6" s="77">
        <f t="shared" si="11"/>
        <v>0.83</v>
      </c>
      <c r="EC6" s="77">
        <f t="shared" si="11"/>
        <v>1.54</v>
      </c>
      <c r="ED6" s="69" t="str">
        <f>IF(ED7="","",IF(ED7="-","【-】","【"&amp;SUBSTITUTE(TEXT(ED7,"#,##0.00"),"-","△")&amp;"】"))</f>
        <v>【8.68】</v>
      </c>
      <c r="EE6" s="69">
        <f t="shared" ref="EE6:EN6" si="12">IF(EE7="",NA(),EE7)</f>
        <v>0</v>
      </c>
      <c r="EF6" s="77">
        <f t="shared" si="12"/>
        <v>7.0000000000000007e-002</v>
      </c>
      <c r="EG6" s="77">
        <f t="shared" si="12"/>
        <v>0.43</v>
      </c>
      <c r="EH6" s="77">
        <f t="shared" si="12"/>
        <v>0.3</v>
      </c>
      <c r="EI6" s="77">
        <f t="shared" si="12"/>
        <v>1.99</v>
      </c>
      <c r="EJ6" s="77">
        <f t="shared" si="12"/>
        <v>0.12</v>
      </c>
      <c r="EK6" s="77">
        <f t="shared" si="12"/>
        <v>0.15</v>
      </c>
      <c r="EL6" s="77">
        <f t="shared" si="12"/>
        <v>6.e-002</v>
      </c>
      <c r="EM6" s="77">
        <f t="shared" si="12"/>
        <v>9.e-002</v>
      </c>
      <c r="EN6" s="77">
        <f t="shared" si="12"/>
        <v>0.16</v>
      </c>
      <c r="EO6" s="69" t="str">
        <f>IF(EO7="","",IF(EO7="-","【-】","【"&amp;SUBSTITUTE(TEXT(EO7,"#,##0.00"),"-","△")&amp;"】"))</f>
        <v>【0.22】</v>
      </c>
    </row>
    <row r="7" spans="1:148" s="55" customFormat="1">
      <c r="A7" s="56"/>
      <c r="B7" s="62">
        <v>2023</v>
      </c>
      <c r="C7" s="62">
        <v>302031</v>
      </c>
      <c r="D7" s="62">
        <v>46</v>
      </c>
      <c r="E7" s="62">
        <v>17</v>
      </c>
      <c r="F7" s="62">
        <v>1</v>
      </c>
      <c r="G7" s="62">
        <v>0</v>
      </c>
      <c r="H7" s="62" t="s">
        <v>97</v>
      </c>
      <c r="I7" s="62" t="s">
        <v>98</v>
      </c>
      <c r="J7" s="62" t="s">
        <v>99</v>
      </c>
      <c r="K7" s="62" t="s">
        <v>100</v>
      </c>
      <c r="L7" s="62" t="s">
        <v>73</v>
      </c>
      <c r="M7" s="62" t="s">
        <v>101</v>
      </c>
      <c r="N7" s="70" t="s">
        <v>102</v>
      </c>
      <c r="O7" s="70">
        <v>64.63</v>
      </c>
      <c r="P7" s="70">
        <v>65.5</v>
      </c>
      <c r="Q7" s="70">
        <v>95.86</v>
      </c>
      <c r="R7" s="70">
        <v>3520</v>
      </c>
      <c r="S7" s="70">
        <v>59475</v>
      </c>
      <c r="T7" s="70">
        <v>130.55000000000001</v>
      </c>
      <c r="U7" s="70">
        <v>455.57</v>
      </c>
      <c r="V7" s="70">
        <v>38764</v>
      </c>
      <c r="W7" s="70">
        <v>9.33</v>
      </c>
      <c r="X7" s="70">
        <v>4154.7700000000004</v>
      </c>
      <c r="Y7" s="70">
        <v>100.48</v>
      </c>
      <c r="Z7" s="70">
        <v>100.91</v>
      </c>
      <c r="AA7" s="70">
        <v>97.75</v>
      </c>
      <c r="AB7" s="70">
        <v>101.34</v>
      </c>
      <c r="AC7" s="70">
        <v>99.7</v>
      </c>
      <c r="AD7" s="70">
        <v>107.15</v>
      </c>
      <c r="AE7" s="70">
        <v>109.91</v>
      </c>
      <c r="AF7" s="70">
        <v>108.61</v>
      </c>
      <c r="AG7" s="70">
        <v>109.58</v>
      </c>
      <c r="AH7" s="70">
        <v>107.74</v>
      </c>
      <c r="AI7" s="70">
        <v>105.91</v>
      </c>
      <c r="AJ7" s="70">
        <v>0</v>
      </c>
      <c r="AK7" s="70">
        <v>0</v>
      </c>
      <c r="AL7" s="70">
        <v>2.19</v>
      </c>
      <c r="AM7" s="70">
        <v>0</v>
      </c>
      <c r="AN7" s="70">
        <v>0</v>
      </c>
      <c r="AO7" s="70">
        <v>15.68</v>
      </c>
      <c r="AP7" s="70">
        <v>9.42</v>
      </c>
      <c r="AQ7" s="70">
        <v>11.49</v>
      </c>
      <c r="AR7" s="70">
        <v>5.35</v>
      </c>
      <c r="AS7" s="70">
        <v>6.17</v>
      </c>
      <c r="AT7" s="70">
        <v>3.03</v>
      </c>
      <c r="AU7" s="70">
        <v>23.77</v>
      </c>
      <c r="AV7" s="70">
        <v>19.25</v>
      </c>
      <c r="AW7" s="70">
        <v>21.05</v>
      </c>
      <c r="AX7" s="70">
        <v>40.5</v>
      </c>
      <c r="AY7" s="70">
        <v>49.68</v>
      </c>
      <c r="AZ7" s="70">
        <v>46.82</v>
      </c>
      <c r="BA7" s="70">
        <v>47.61</v>
      </c>
      <c r="BB7" s="70">
        <v>52.69</v>
      </c>
      <c r="BC7" s="70">
        <v>59.45</v>
      </c>
      <c r="BD7" s="70">
        <v>68.13</v>
      </c>
      <c r="BE7" s="70">
        <v>78.430000000000007</v>
      </c>
      <c r="BF7" s="70">
        <v>1927.06</v>
      </c>
      <c r="BG7" s="70">
        <v>1613.81</v>
      </c>
      <c r="BH7" s="70">
        <v>1654.32</v>
      </c>
      <c r="BI7" s="70">
        <v>1547.52</v>
      </c>
      <c r="BJ7" s="70">
        <v>1594.12</v>
      </c>
      <c r="BK7" s="70">
        <v>1028.05</v>
      </c>
      <c r="BL7" s="70">
        <v>1092.22</v>
      </c>
      <c r="BM7" s="70">
        <v>998.38</v>
      </c>
      <c r="BN7" s="70">
        <v>925.32</v>
      </c>
      <c r="BO7" s="70">
        <v>932.94</v>
      </c>
      <c r="BP7" s="70">
        <v>630.82000000000005</v>
      </c>
      <c r="BQ7" s="70">
        <v>97.13</v>
      </c>
      <c r="BR7" s="70">
        <v>98.87</v>
      </c>
      <c r="BS7" s="70">
        <v>94.05</v>
      </c>
      <c r="BT7" s="70">
        <v>98.75</v>
      </c>
      <c r="BU7" s="70">
        <v>99.41</v>
      </c>
      <c r="BV7" s="70">
        <v>94.73</v>
      </c>
      <c r="BW7" s="70">
        <v>97.53</v>
      </c>
      <c r="BX7" s="70">
        <v>95.92</v>
      </c>
      <c r="BY7" s="70">
        <v>96.98</v>
      </c>
      <c r="BZ7" s="70">
        <v>103.51</v>
      </c>
      <c r="CA7" s="70">
        <v>97.81</v>
      </c>
      <c r="CB7" s="70">
        <v>148.63</v>
      </c>
      <c r="CC7" s="70">
        <v>165.83</v>
      </c>
      <c r="CD7" s="70">
        <v>176.4</v>
      </c>
      <c r="CE7" s="70">
        <v>168.7</v>
      </c>
      <c r="CF7" s="70">
        <v>167.98</v>
      </c>
      <c r="CG7" s="70">
        <v>160.91</v>
      </c>
      <c r="CH7" s="70">
        <v>155.83000000000001</v>
      </c>
      <c r="CI7" s="70">
        <v>156.75</v>
      </c>
      <c r="CJ7" s="70">
        <v>153.54</v>
      </c>
      <c r="CK7" s="70">
        <v>151.82</v>
      </c>
      <c r="CL7" s="70">
        <v>138.75</v>
      </c>
      <c r="CM7" s="70" t="s">
        <v>102</v>
      </c>
      <c r="CN7" s="70" t="s">
        <v>102</v>
      </c>
      <c r="CO7" s="70" t="s">
        <v>102</v>
      </c>
      <c r="CP7" s="70" t="s">
        <v>102</v>
      </c>
      <c r="CQ7" s="70" t="s">
        <v>102</v>
      </c>
      <c r="CR7" s="70">
        <v>61.4</v>
      </c>
      <c r="CS7" s="70">
        <v>61.51</v>
      </c>
      <c r="CT7" s="70">
        <v>51.2</v>
      </c>
      <c r="CU7" s="70">
        <v>57.32</v>
      </c>
      <c r="CV7" s="70">
        <v>51.61</v>
      </c>
      <c r="CW7" s="70">
        <v>58.94</v>
      </c>
      <c r="CX7" s="70">
        <v>83.5</v>
      </c>
      <c r="CY7" s="70">
        <v>84.38</v>
      </c>
      <c r="CZ7" s="70">
        <v>85.08</v>
      </c>
      <c r="DA7" s="70">
        <v>85.84</v>
      </c>
      <c r="DB7" s="70">
        <v>86.13</v>
      </c>
      <c r="DC7" s="70">
        <v>86.28</v>
      </c>
      <c r="DD7" s="70">
        <v>85.82</v>
      </c>
      <c r="DE7" s="70">
        <v>85.03</v>
      </c>
      <c r="DF7" s="70">
        <v>85.96</v>
      </c>
      <c r="DG7" s="70">
        <v>85.14</v>
      </c>
      <c r="DH7" s="70">
        <v>95.91</v>
      </c>
      <c r="DI7" s="70">
        <v>3.2</v>
      </c>
      <c r="DJ7" s="70">
        <v>6.4</v>
      </c>
      <c r="DK7" s="70">
        <v>9.52</v>
      </c>
      <c r="DL7" s="70">
        <v>12.6</v>
      </c>
      <c r="DM7" s="70">
        <v>15.53</v>
      </c>
      <c r="DN7" s="70">
        <v>17.239999999999998</v>
      </c>
      <c r="DO7" s="70">
        <v>15.29</v>
      </c>
      <c r="DP7" s="70">
        <v>17.809999999999999</v>
      </c>
      <c r="DQ7" s="70">
        <v>19.96</v>
      </c>
      <c r="DR7" s="70">
        <v>19.12</v>
      </c>
      <c r="DS7" s="70">
        <v>41.09</v>
      </c>
      <c r="DT7" s="70">
        <v>0</v>
      </c>
      <c r="DU7" s="70">
        <v>0</v>
      </c>
      <c r="DV7" s="70">
        <v>0</v>
      </c>
      <c r="DW7" s="70">
        <v>0</v>
      </c>
      <c r="DX7" s="70">
        <v>0</v>
      </c>
      <c r="DY7" s="70">
        <v>0.11</v>
      </c>
      <c r="DZ7" s="70">
        <v>0.11</v>
      </c>
      <c r="EA7" s="70">
        <v>0.64</v>
      </c>
      <c r="EB7" s="70">
        <v>0.83</v>
      </c>
      <c r="EC7" s="70">
        <v>1.54</v>
      </c>
      <c r="ED7" s="70">
        <v>8.68</v>
      </c>
      <c r="EE7" s="70">
        <v>0</v>
      </c>
      <c r="EF7" s="70">
        <v>7.0000000000000007e-002</v>
      </c>
      <c r="EG7" s="70">
        <v>0.43</v>
      </c>
      <c r="EH7" s="70">
        <v>0.3</v>
      </c>
      <c r="EI7" s="70">
        <v>1.99</v>
      </c>
      <c r="EJ7" s="70">
        <v>0.12</v>
      </c>
      <c r="EK7" s="70">
        <v>0.15</v>
      </c>
      <c r="EL7" s="70">
        <v>6.e-002</v>
      </c>
      <c r="EM7" s="70">
        <v>9.e-002</v>
      </c>
      <c r="EN7" s="70">
        <v>0.16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井上 貴文</cp:lastModifiedBy>
  <dcterms:created xsi:type="dcterms:W3CDTF">2025-01-24T07:05:06Z</dcterms:created>
  <dcterms:modified xsi:type="dcterms:W3CDTF">2025-02-03T23:38:10Z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2025-02-03T23:38:10Z</vt:filetime>
  </property>
</Properties>
</file>