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lg\fs\水道経営室\001.水道事業\002.経理\003.決算統計\L1012決算統計\経営比較分析表\R06　経営比較分析表\回答\"/>
    </mc:Choice>
  </mc:AlternateContent>
  <xr:revisionPtr revIDLastSave="0" documentId="13_ncr:1_{ACCD3D9A-B683-412D-A954-3859DCAD9370}" xr6:coauthVersionLast="47" xr6:coauthVersionMax="47" xr10:uidLastSave="{00000000-0000-0000-0000-000000000000}"/>
  <workbookProtection workbookAlgorithmName="SHA-512" workbookHashValue="haMqgiFBWYAVUlnY8jsHdfv19QJer1SrDjddPQ4y2bnxjoDIXIN4wo61cfxSsh1ctpUxZyoQkoqOhBShR22NEQ==" workbookSaltValue="h15XUrceIEl0ztPXjhGMR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Q6" i="5"/>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BB10" i="4"/>
  <c r="W10" i="4"/>
  <c r="I10" i="4"/>
  <c r="B10" i="4"/>
  <c r="BB8" i="4"/>
  <c r="AL8" i="4"/>
  <c r="AD8" i="4"/>
  <c r="W8" i="4"/>
  <c r="P8" i="4"/>
  <c r="I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<sst xmlns="http://schemas.openxmlformats.org/spreadsheetml/2006/main" count="228" uniqueCount="115">
  <si>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</si>
  <si>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</si>
  <si>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</si>
  <si>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</si>
  <si>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</si>
  <si>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</si>
  <si>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</si>
  <si>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</si>
  <si>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</si>
  <si>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</si>
  <si>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</si>
  <si>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</si>
  <si>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</si>
  <si>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</si>
  <si>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</si>
  <si>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</si>
  <si>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</si>
  <si>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</si>
  <si>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</si>
  <si>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</si>
  <si>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</si>
  <si>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</si>
  <si>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</si>
  <si>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</si>
  <si>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</si>
  <si>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</si>
  <si>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</si>
  <si>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</si>
  <si>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</si>
  <si>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</si>
  <si>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</si>
  <si>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</si>
  <si>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</si>
  <si>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</si>
  <si>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</si>
  <si>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</si>
  <si>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</si>
  <si>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</si>
  <si>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</si>
  <si>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</si>
  <si>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</si>
  <si>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</si>
  <si>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</si>
  <si>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</si>
  <si>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</si>
  <si>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</si>
  <si>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</si>
  <si>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</si>
  <si>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</si>
  <si>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</si>
  <si>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</si>
  <si>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</si>
  <si>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</si>
  <si>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</si>
  <si>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</si>
  <si>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</si>
  <si>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</si>
  <si>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</si>
  <si>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</si>
  <si>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</si>
  <si>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</si>
  <si>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</si>
  <si>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</si>
  <si>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</si>
  <si>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</si>
  <si>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</si>
  <si>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</si>
  <si>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</si>
  <si>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</si>
  <si>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</si>
  <si>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</si>
  <si>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</si>
  <si>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</si>
  <si>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</si>
  <si>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</si>
  <si>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</si>
  <si>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</si>
  <si>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</si>
  <si>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</si>
  <si>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</si>
  <si>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</si>
  <si>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</si>
  <si>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</si>
  <si>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</si>
  <si>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</si>
  <si>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</si>
  <si>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</si>
  <si>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</si>
  <si>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</si>
  <si>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</si>
  <si>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</si>
  <si>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</si>
  <si>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</si>
  <si>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橋本市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</si>
  <si>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</si>
  <si>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</si>
  <si>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</si>
  <si>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</si>
  <si>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</si>
  <si>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</si>
  <si>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</si>
  <si>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</si>
  <si>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</si>
  <si>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</si>
  <si>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</si>
  <si>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</si>
  <si>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</si>
  <si>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</si>
  <si>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</si>
  <si>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</si>
  <si>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</si>
  <si>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</si>
  <si>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①経常収支比率は100％を超えているが、前年度よりも数値が減少している。これは、料金収入が減少している中で、物価高騰等による維持管理費の高騰によるものである。
③流動比率は類似団体よりも良好であるが、浄水場の更新工事などにより現金支出が増加したことから前年度よりも減少している。
④企業債残高対給水収益比率は類似団体平均よりも低いが、今後は給水収益の減少や更新事業の増加による企業債残高の増加が見込まれる。
⑤料金回収率は給水収益の減少や、物価高騰の影響により100％を下回った。
⑥給水原価についても物価高騰の影響により前年度よりも増となっている。
⑦施設利用率は類似団体平均よりも下回っており、前年度と比較して若干の減少傾向にある。
⑧有収率については類似団体平均を下回っているが、漏水調査の実施による対策を進めていることで改善傾向にある。</t>
    <rPh sb="1" eb="7">
      <t>ケイジョウシュウシヒリツ</t>
    </rPh>
    <rPh sb="13" eb="14">
      <t>コ</t>
    </rPh>
    <rPh sb="20" eb="23">
      <t>ゼンネンド</t>
    </rPh>
    <rPh sb="26" eb="28">
      <t>スウチ</t>
    </rPh>
    <rPh sb="29" eb="31">
      <t>ゲンショウ</t>
    </rPh>
    <rPh sb="40" eb="44">
      <t>リョウキンシュウニュウ</t>
    </rPh>
    <rPh sb="45" eb="47">
      <t>ゲンショウ</t>
    </rPh>
    <rPh sb="51" eb="52">
      <t>ナカ</t>
    </rPh>
    <rPh sb="54" eb="59">
      <t>ブッカコウトウトウ</t>
    </rPh>
    <rPh sb="62" eb="67">
      <t>イジカンリヒ</t>
    </rPh>
    <rPh sb="68" eb="70">
      <t>コウトウ</t>
    </rPh>
    <rPh sb="81" eb="85">
      <t>リュウドウヒリツ</t>
    </rPh>
    <rPh sb="86" eb="90">
      <t>ルイジダンタイ</t>
    </rPh>
    <rPh sb="93" eb="95">
      <t>リョウコウ</t>
    </rPh>
    <rPh sb="100" eb="103">
      <t>ジョウスイジョウ</t>
    </rPh>
    <rPh sb="104" eb="108">
      <t>コウシンコウジ</t>
    </rPh>
    <rPh sb="113" eb="117">
      <t>ゲンキンシシュツ</t>
    </rPh>
    <rPh sb="118" eb="120">
      <t>ゾウカ</t>
    </rPh>
    <rPh sb="126" eb="129">
      <t>ゼンネンド</t>
    </rPh>
    <rPh sb="132" eb="134">
      <t>ゲンショウ</t>
    </rPh>
    <rPh sb="141" eb="153">
      <t>キギョウサイザンダカタイキュウスイシュウエキヒリツ</t>
    </rPh>
    <rPh sb="154" eb="160">
      <t>ルイジダンタイヘイキン</t>
    </rPh>
    <rPh sb="163" eb="164">
      <t>ヒク</t>
    </rPh>
    <rPh sb="167" eb="169">
      <t>コンゴ</t>
    </rPh>
    <rPh sb="170" eb="174">
      <t>キュウスイシュウエキ</t>
    </rPh>
    <rPh sb="175" eb="177">
      <t>ゲンショウ</t>
    </rPh>
    <rPh sb="178" eb="182">
      <t>コウシンジギョウ</t>
    </rPh>
    <rPh sb="183" eb="185">
      <t>ゾウカ</t>
    </rPh>
    <rPh sb="188" eb="193">
      <t>キギョウサイザンダカ</t>
    </rPh>
    <rPh sb="194" eb="196">
      <t>ゾウカ</t>
    </rPh>
    <rPh sb="197" eb="199">
      <t>ミコ</t>
    </rPh>
    <rPh sb="205" eb="210">
      <t>リョウキンカイシュウリツ</t>
    </rPh>
    <rPh sb="211" eb="215">
      <t>キュウスイシュウエキ</t>
    </rPh>
    <rPh sb="216" eb="218">
      <t>ゲンショウ</t>
    </rPh>
    <rPh sb="220" eb="224">
      <t>ブッカコウトウ</t>
    </rPh>
    <rPh sb="225" eb="227">
      <t>エイキョウ</t>
    </rPh>
    <rPh sb="235" eb="237">
      <t>シタマワ</t>
    </rPh>
    <rPh sb="242" eb="246">
      <t>キュウスイゲンカ</t>
    </rPh>
    <rPh sb="251" eb="255">
      <t>ブッカコウトウ</t>
    </rPh>
    <rPh sb="256" eb="258">
      <t>エイキョウ</t>
    </rPh>
    <rPh sb="261" eb="264">
      <t>ゼンネンド</t>
    </rPh>
    <rPh sb="267" eb="268">
      <t>ゾウ</t>
    </rPh>
    <rPh sb="277" eb="282">
      <t>シセツリヨウリツ</t>
    </rPh>
    <rPh sb="283" eb="289">
      <t>ルイジダンタイヘイキン</t>
    </rPh>
    <rPh sb="292" eb="294">
      <t>シタマワ</t>
    </rPh>
    <rPh sb="299" eb="302">
      <t>ゼンネンド</t>
    </rPh>
    <rPh sb="303" eb="305">
      <t>ヒカク</t>
    </rPh>
    <rPh sb="307" eb="309">
      <t>ジャッカン</t>
    </rPh>
    <rPh sb="310" eb="314">
      <t>ゲンショウケイコウ</t>
    </rPh>
    <rPh sb="320" eb="323">
      <t>ユウシュウリツ</t>
    </rPh>
    <rPh sb="328" eb="334">
      <t>ルイジダンタイヘイキン</t>
    </rPh>
    <rPh sb="335" eb="337">
      <t>シタマワ</t>
    </rPh>
    <rPh sb="343" eb="347">
      <t>ロウスイチョウサ</t>
    </rPh>
    <rPh sb="348" eb="350">
      <t>ジッシ</t>
    </rPh>
    <rPh sb="353" eb="355">
      <t>タイサク</t>
    </rPh>
    <rPh sb="356" eb="357">
      <t>スス</t>
    </rPh>
    <rPh sb="364" eb="368">
      <t>カイゼンケイコウ</t>
    </rPh>
    <phoneticPr fontId="4"/>
  </si>
  <si>
    <t>①有形固定資産減価償却率は類似団体平均を上回っているが浄水場の更新などを進めることにより前年度数値を下回った。
②管路経年化率は類似団体平均値を下回っているが、大規模住宅開発に伴う資産が法定耐用年数を迎えていることから、今後も計画的な更新が必要である。
③管路更新率は前年度と比べ増加している。</t>
    <rPh sb="1" eb="12">
      <t>ユウケイコテイシサンゲンカショウキャクリツ</t>
    </rPh>
    <rPh sb="13" eb="19">
      <t>ルイジダンタイヘイキン</t>
    </rPh>
    <rPh sb="20" eb="22">
      <t>ウワマワ</t>
    </rPh>
    <rPh sb="27" eb="30">
      <t>ジョウスイジョウ</t>
    </rPh>
    <rPh sb="31" eb="33">
      <t>コウシン</t>
    </rPh>
    <rPh sb="36" eb="37">
      <t>スス</t>
    </rPh>
    <rPh sb="44" eb="49">
      <t>ゼンネンドスウチ</t>
    </rPh>
    <rPh sb="50" eb="52">
      <t>シタマワ</t>
    </rPh>
    <rPh sb="57" eb="63">
      <t>カンロケイネンカリツ</t>
    </rPh>
    <rPh sb="64" eb="71">
      <t>ルイジダンタイヘイキンチ</t>
    </rPh>
    <rPh sb="72" eb="74">
      <t>シタマワ</t>
    </rPh>
    <rPh sb="80" eb="87">
      <t>ダイキボジュウタクカイハツ</t>
    </rPh>
    <rPh sb="110" eb="112">
      <t>コンゴ</t>
    </rPh>
    <rPh sb="113" eb="116">
      <t>ケイカクテキ</t>
    </rPh>
    <rPh sb="117" eb="119">
      <t>コウシン</t>
    </rPh>
    <rPh sb="120" eb="122">
      <t>ヒツヨウ</t>
    </rPh>
    <rPh sb="128" eb="133">
      <t>カンロコウシンリツ</t>
    </rPh>
    <rPh sb="134" eb="137">
      <t>ゼンネンド</t>
    </rPh>
    <rPh sb="138" eb="139">
      <t>クラ</t>
    </rPh>
    <rPh sb="140" eb="142">
      <t>ゾウカ</t>
    </rPh>
    <phoneticPr fontId="4"/>
  </si>
  <si>
    <t>令和6年度の当期純利益は86,096千円を計上したものの営業損失は294,911千円である。主な要因としては、給水収益の減少や除却による資産減耗費の増加である。
経常収支比率は100％を超え、流動比率も781.28％と良好ではあるが、今後減少が見込まれるためさらなる経営の効率化を図る必要がある。
老朽管の状況としては、管路経年化率が年々上昇していく見込みであるため、事業計画に基づき更新に取組む必要がある。</t>
    <rPh sb="0" eb="2">
      <t>レイワ</t>
    </rPh>
    <rPh sb="3" eb="5">
      <t>ネンド</t>
    </rPh>
    <rPh sb="6" eb="11">
      <t>トウキジュンリエキ</t>
    </rPh>
    <rPh sb="18" eb="20">
      <t>センエン</t>
    </rPh>
    <rPh sb="21" eb="23">
      <t>ケイジョウ</t>
    </rPh>
    <rPh sb="28" eb="32">
      <t>エイギョウソンシツ</t>
    </rPh>
    <rPh sb="40" eb="42">
      <t>センエン</t>
    </rPh>
    <rPh sb="46" eb="47">
      <t>オモ</t>
    </rPh>
    <rPh sb="48" eb="50">
      <t>ヨウイン</t>
    </rPh>
    <rPh sb="55" eb="59">
      <t>キュウスイシュウエキ</t>
    </rPh>
    <rPh sb="60" eb="62">
      <t>ゲンショウ</t>
    </rPh>
    <rPh sb="63" eb="65">
      <t>ジョキャク</t>
    </rPh>
    <rPh sb="68" eb="73">
      <t>シサンゲンモウヒ</t>
    </rPh>
    <rPh sb="74" eb="76">
      <t>ゾウカ</t>
    </rPh>
    <rPh sb="81" eb="87">
      <t>ケイジョウシュウシヒリツ</t>
    </rPh>
    <rPh sb="93" eb="94">
      <t>コ</t>
    </rPh>
    <rPh sb="96" eb="100">
      <t>リュウドウヒリツ</t>
    </rPh>
    <rPh sb="109" eb="111">
      <t>リョウコウ</t>
    </rPh>
    <rPh sb="117" eb="121">
      <t>コンゴゲンショウ</t>
    </rPh>
    <rPh sb="122" eb="124">
      <t>ミコ</t>
    </rPh>
    <rPh sb="133" eb="135">
      <t>ケイエイ</t>
    </rPh>
    <rPh sb="136" eb="139">
      <t>コウリツカ</t>
    </rPh>
    <rPh sb="140" eb="141">
      <t>ハカ</t>
    </rPh>
    <rPh sb="142" eb="144">
      <t>ヒツヨウ</t>
    </rPh>
    <rPh sb="149" eb="152">
      <t>ロウキュウカン</t>
    </rPh>
    <rPh sb="153" eb="155">
      <t>ジョウキョウ</t>
    </rPh>
    <rPh sb="160" eb="162">
      <t>カンロ</t>
    </rPh>
    <rPh sb="162" eb="166">
      <t>ケイネンカリツ</t>
    </rPh>
    <rPh sb="167" eb="177">
      <t>ネンネンジョウショウシテイクミコ</t>
    </rPh>
    <rPh sb="184" eb="188">
      <t>ジギョウケイカク</t>
    </rPh>
    <rPh sb="189" eb="190">
      <t>モト</t>
    </rPh>
    <rPh sb="192" eb="194">
      <t>コウシン</t>
    </rPh>
    <rPh sb="195" eb="197">
      <t>トリク</t>
    </rPh>
    <rPh sb="198" eb="2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</si>
</sst>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0.14000000000000001</c:v>
                </c:pt>
                <c:pt idx="1">
                  <c:v>0.05</c:v>
                </c:pt>
                <c:pt idx="2">
                  <c:v>0.23</c:v>
                </c:pt>
                <c:pt idx="3">
                  <c:v>0.13</c:v>
                </c:pt>
                <c:pt idx="4">
                  <c:v>0.23</c:v>
                </c:pt>
              </c:numCache>
            </c:numRef>
          </c:val>
          <c:extLst>
            <c:ext xmlns:c16="http://schemas.microsoft.com/office/drawing/2014/chart" uri="{C3380CC4-5D6E-409C-BE32-E72D297353CC}">
              <c16:uniqueId val="{00000000-E0D9-4FFC-8860-B3DFFE0629F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E0D9-4FFC-8860-B3DFFE0629F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37.54</c:v>
                </c:pt>
                <c:pt idx="1">
                  <c:v>44.18</c:v>
                </c:pt>
                <c:pt idx="2">
                  <c:v>44.51</c:v>
                </c:pt>
                <c:pt idx="3">
                  <c:v>44.35</c:v>
                </c:pt>
                <c:pt idx="4">
                  <c:v>43.19</c:v>
                </c:pt>
              </c:numCache>
            </c:numRef>
          </c:val>
          <c:extLst>
            <c:ext xmlns:c16="http://schemas.microsoft.com/office/drawing/2014/chart" uri="{C3380CC4-5D6E-409C-BE32-E72D297353CC}">
              <c16:uniqueId val="{00000000-CB60-47FC-91DC-A5A65ACC9D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CB60-47FC-91DC-A5A65ACC9D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82.48</c:v>
                </c:pt>
                <c:pt idx="1">
                  <c:v>76.89</c:v>
                </c:pt>
                <c:pt idx="2">
                  <c:v>80.92</c:v>
                </c:pt>
                <c:pt idx="3">
                  <c:v>80.03</c:v>
                </c:pt>
                <c:pt idx="4">
                  <c:v>81.36</c:v>
                </c:pt>
              </c:numCache>
            </c:numRef>
          </c:val>
          <c:extLst>
            <c:ext xmlns:c16="http://schemas.microsoft.com/office/drawing/2014/chart" uri="{C3380CC4-5D6E-409C-BE32-E72D297353CC}">
              <c16:uniqueId val="{00000000-1ADD-41D9-908F-1018980C306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1ADD-41D9-908F-1018980C306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114.47</c:v>
                </c:pt>
                <c:pt idx="1">
                  <c:v>108.08</c:v>
                </c:pt>
                <c:pt idx="2">
                  <c:v>109.29</c:v>
                </c:pt>
                <c:pt idx="3">
                  <c:v>111.36</c:v>
                </c:pt>
                <c:pt idx="4">
                  <c:v>105.23</c:v>
                </c:pt>
              </c:numCache>
            </c:numRef>
          </c:val>
          <c:extLst>
            <c:ext xmlns:c16="http://schemas.microsoft.com/office/drawing/2014/chart" uri="{C3380CC4-5D6E-409C-BE32-E72D297353CC}">
              <c16:uniqueId val="{00000000-3314-4F18-A8A7-BBB1564A01D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3314-4F18-A8A7-BBB1564A01D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51.36</c:v>
                </c:pt>
                <c:pt idx="1">
                  <c:v>53.19</c:v>
                </c:pt>
                <c:pt idx="2">
                  <c:v>54.74</c:v>
                </c:pt>
                <c:pt idx="3">
                  <c:v>56.06</c:v>
                </c:pt>
                <c:pt idx="4">
                  <c:v>53.79</c:v>
                </c:pt>
              </c:numCache>
            </c:numRef>
          </c:val>
          <c:extLst>
            <c:ext xmlns:c16="http://schemas.microsoft.com/office/drawing/2014/chart" uri="{C3380CC4-5D6E-409C-BE32-E72D297353CC}">
              <c16:uniqueId val="{00000000-027A-4EF8-93B3-DACFFF67B3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027A-4EF8-93B3-DACFFF67B3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7.77</c:v>
                </c:pt>
                <c:pt idx="1">
                  <c:v>8.9700000000000006</c:v>
                </c:pt>
                <c:pt idx="2">
                  <c:v>11.99</c:v>
                </c:pt>
                <c:pt idx="3">
                  <c:v>13.32</c:v>
                </c:pt>
                <c:pt idx="4">
                  <c:v>22.32</c:v>
                </c:pt>
              </c:numCache>
            </c:numRef>
          </c:val>
          <c:extLst>
            <c:ext xmlns:c16="http://schemas.microsoft.com/office/drawing/2014/chart" uri="{C3380CC4-5D6E-409C-BE32-E72D297353CC}">
              <c16:uniqueId val="{00000000-F3A2-4000-9003-DE905D8E3E6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F3A2-4000-9003-DE905D8E3E6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17-498A-8CE8-B874E7FEA7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C17-498A-8CE8-B874E7FEA7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1116.8499999999999</c:v>
                </c:pt>
                <c:pt idx="1">
                  <c:v>1256.23</c:v>
                </c:pt>
                <c:pt idx="2">
                  <c:v>1205.45</c:v>
                </c:pt>
                <c:pt idx="3">
                  <c:v>1261.5</c:v>
                </c:pt>
                <c:pt idx="4">
                  <c:v>781.28</c:v>
                </c:pt>
              </c:numCache>
            </c:numRef>
          </c:val>
          <c:extLst>
            <c:ext xmlns:c16="http://schemas.microsoft.com/office/drawing/2014/chart" uri="{C3380CC4-5D6E-409C-BE32-E72D297353CC}">
              <c16:uniqueId val="{00000000-036A-439E-934A-EC52CD15F6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36A-439E-934A-EC52CD15F6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131.5</c:v>
                </c:pt>
                <c:pt idx="1">
                  <c:v>129.38999999999999</c:v>
                </c:pt>
                <c:pt idx="2">
                  <c:v>107.96</c:v>
                </c:pt>
                <c:pt idx="3">
                  <c:v>102</c:v>
                </c:pt>
                <c:pt idx="4">
                  <c:v>154.30000000000001</c:v>
                </c:pt>
              </c:numCache>
            </c:numRef>
          </c:val>
          <c:extLst>
            <c:ext xmlns:c16="http://schemas.microsoft.com/office/drawing/2014/chart" uri="{C3380CC4-5D6E-409C-BE32-E72D297353CC}">
              <c16:uniqueId val="{00000000-2A4D-4FA6-A079-37A7D8F040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A4D-4FA6-A079-37A7D8F040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112.78</c:v>
                </c:pt>
                <c:pt idx="1">
                  <c:v>102.61</c:v>
                </c:pt>
                <c:pt idx="2">
                  <c:v>102.93</c:v>
                </c:pt>
                <c:pt idx="3">
                  <c:v>106.29</c:v>
                </c:pt>
                <c:pt idx="4">
                  <c:v>97.57</c:v>
                </c:pt>
              </c:numCache>
            </c:numRef>
          </c:val>
          <c:extLst>
            <c:ext xmlns:c16="http://schemas.microsoft.com/office/drawing/2014/chart" uri="{C3380CC4-5D6E-409C-BE32-E72D297353CC}">
              <c16:uniqueId val="{00000000-7410-42B3-BF1F-61F1884840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7410-42B3-BF1F-61F1884840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169.11</c:v>
                </c:pt>
                <c:pt idx="1">
                  <c:v>187.15</c:v>
                </c:pt>
                <c:pt idx="2">
                  <c:v>187.4</c:v>
                </c:pt>
                <c:pt idx="3">
                  <c:v>182.19</c:v>
                </c:pt>
                <c:pt idx="4">
                  <c:v>199.47</c:v>
                </c:pt>
              </c:numCache>
            </c:numRef>
          </c:val>
          <c:extLst>
            <c:ext xmlns:c16="http://schemas.microsoft.com/office/drawing/2014/chart" uri="{C3380CC4-5D6E-409C-BE32-E72D297353CC}">
              <c16:uniqueId val="{00000000-20F6-4840-B482-C9F7B5FF4CB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0F6-4840-B482-C9F7B5FF4CB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和歌山県　橋本市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58">
        <f>データ!$R$6</f>
        <v>58792</v>
      </c>
      <c r="AM8" s="58"/>
      <c r="AN8" s="58"/>
      <c r="AO8" s="58"/>
      <c r="AP8" s="58"/>
      <c r="AQ8" s="58"/>
      <c r="AR8" s="58"/>
      <c r="AS8" s="58"/>
      <c r="AT8" s="55">
        <f>データ!$S$6</f>
        <v>130.55000000000001</v>
      </c>
      <c r="AU8" s="56"/>
      <c r="AV8" s="56"/>
      <c r="AW8" s="56"/>
      <c r="AX8" s="56"/>
      <c r="AY8" s="56"/>
      <c r="AZ8" s="56"/>
      <c r="BA8" s="56"/>
      <c r="BB8" s="45">
        <f>データ!$T$6</f>
        <v>450.34</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92.29</v>
      </c>
      <c r="J10" s="56"/>
      <c r="K10" s="56"/>
      <c r="L10" s="56"/>
      <c r="M10" s="56"/>
      <c r="N10" s="56"/>
      <c r="O10" s="57"/>
      <c r="P10" s="45">
        <f>データ!$P$6</f>
        <v>98.56</v>
      </c>
      <c r="Q10" s="45"/>
      <c r="R10" s="45"/>
      <c r="S10" s="45"/>
      <c r="T10" s="45"/>
      <c r="U10" s="45"/>
      <c r="V10" s="45"/>
      <c r="W10" s="58">
        <f>データ!$Q$6</f>
        <v>3960</v>
      </c>
      <c r="X10" s="58"/>
      <c r="Y10" s="58"/>
      <c r="Z10" s="58"/>
      <c r="AA10" s="58"/>
      <c r="AB10" s="58"/>
      <c r="AC10" s="58"/>
      <c r="AD10" s="2"/>
      <c r="AE10" s="2"/>
      <c r="AF10" s="2"/>
      <c r="AG10" s="2"/>
      <c r="AH10" s="2"/>
      <c r="AI10" s="2"/>
      <c r="AJ10" s="2"/>
      <c r="AK10" s="2"/>
      <c r="AL10" s="58">
        <f>データ!$U$6</f>
        <v>57715</v>
      </c>
      <c r="AM10" s="58"/>
      <c r="AN10" s="58"/>
      <c r="AO10" s="58"/>
      <c r="AP10" s="58"/>
      <c r="AQ10" s="58"/>
      <c r="AR10" s="58"/>
      <c r="AS10" s="58"/>
      <c r="AT10" s="55">
        <f>データ!$V$6</f>
        <v>61.09</v>
      </c>
      <c r="AU10" s="56"/>
      <c r="AV10" s="56"/>
      <c r="AW10" s="56"/>
      <c r="AX10" s="56"/>
      <c r="AY10" s="56"/>
      <c r="AZ10" s="56"/>
      <c r="BA10" s="56"/>
      <c r="BB10" s="45">
        <f>データ!$W$6</f>
        <v>944.75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HyceEOXrTC2epMROCxT0Ya+LJ0qoR+LCz313T9nCrlYJzPfZNctc2U6pYTpQADG4X7SZcQ3FLpiYvHeKmp2cw==" saltValue="3nW3cwdhPh5vhh5Vq+rN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302031</v>
      </c>
      <c r="D6" s="20">
        <f t="shared" si="3"/>
        <v>46</v>
      </c>
      <c r="E6" s="20">
        <f t="shared" si="3"/>
        <v>1</v>
      </c>
      <c r="F6" s="20">
        <f t="shared" si="3"/>
        <v>0</v>
      </c>
      <c r="G6" s="20">
        <f t="shared" si="3"/>
        <v>1</v>
      </c>
      <c r="H6" s="20" t="str">
        <f t="shared" si="3"/>
        <v>和歌山県　橋本市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92.29</v>
      </c>
      <c r="P6" s="21">
        <f t="shared" si="3"/>
        <v>98.56</v>
      </c>
      <c r="Q6" s="21">
        <f t="shared" si="3"/>
        <v>3960</v>
      </c>
      <c r="R6" s="21">
        <f t="shared" si="3"/>
        <v>58792</v>
      </c>
      <c r="S6" s="21">
        <f t="shared" si="3"/>
        <v>130.55000000000001</v>
      </c>
      <c r="T6" s="21">
        <f t="shared" si="3"/>
        <v>450.34</v>
      </c>
      <c r="U6" s="21">
        <f t="shared" si="3"/>
        <v>57715</v>
      </c>
      <c r="V6" s="21">
        <f t="shared" si="3"/>
        <v>61.09</v>
      </c>
      <c r="W6" s="21">
        <f t="shared" si="3"/>
        <v>944.75</v>
      </c>
      <c r="X6" s="22">
        <f>IF(X7="",NA(),X7)</f>
        <v>114.47</v>
      </c>
      <c r="Y6" s="22">
        <f t="shared" ref="Y6:AG6" si="4">IF(Y7="",NA(),Y7)</f>
        <v>108.08</v>
      </c>
      <c r="Z6" s="22">
        <f t="shared" si="4"/>
        <v>109.29</v>
      </c>
      <c r="AA6" s="22">
        <f t="shared" si="4"/>
        <v>111.36</v>
      </c>
      <c r="AB6" s="22">
        <f t="shared" si="4"/>
        <v>105.23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1116.8499999999999</v>
      </c>
      <c r="AU6" s="22">
        <f t="shared" ref="AU6:BC6" si="6">IF(AU7="",NA(),AU7)</f>
        <v>1256.23</v>
      </c>
      <c r="AV6" s="22">
        <f t="shared" si="6"/>
        <v>1205.45</v>
      </c>
      <c r="AW6" s="22">
        <f t="shared" si="6"/>
        <v>1261.5</v>
      </c>
      <c r="AX6" s="22">
        <f t="shared" si="6"/>
        <v>781.28</v>
      </c>
      <c r="AY6" s="22">
        <f t="shared" si="6"/>
        <v>350.79</v>
      </c>
      <c r="AZ6" s="22">
        <f t="shared" si="6"/>
        <v>354.57</v>
      </c>
      <c r="BA6" s="22">
        <f t="shared" si="6"/>
        <v>357.74</v>
      </c>
      <c r="BB6" s="22">
        <f t="shared" si="6"/>
        <v>344.88</v>
      </c>
      <c r="BC6" s="22">
        <f t="shared" si="6"/>
        <v>326.02</v>
      </c>
      <c r="BD6" s="21" t="str">
        <f>IF(BD7="","",IF(BD7="-","【-】","【"&amp;SUBSTITUTE(TEXT(BD7,"#,##0.00"),"-","△")&amp;"】"))</f>
        <v>【239.69】</v>
      </c>
      <c r="BE6" s="22">
        <f>IF(BE7="",NA(),BE7)</f>
        <v>131.5</v>
      </c>
      <c r="BF6" s="22">
        <f t="shared" ref="BF6:BN6" si="7">IF(BF7="",NA(),BF7)</f>
        <v>129.38999999999999</v>
      </c>
      <c r="BG6" s="22">
        <f t="shared" si="7"/>
        <v>107.96</v>
      </c>
      <c r="BH6" s="22">
        <f t="shared" si="7"/>
        <v>102</v>
      </c>
      <c r="BI6" s="22">
        <f t="shared" si="7"/>
        <v>154.30000000000001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112.78</v>
      </c>
      <c r="BQ6" s="22">
        <f t="shared" ref="BQ6:BY6" si="8">IF(BQ7="",NA(),BQ7)</f>
        <v>102.61</v>
      </c>
      <c r="BR6" s="22">
        <f t="shared" si="8"/>
        <v>102.93</v>
      </c>
      <c r="BS6" s="22">
        <f t="shared" si="8"/>
        <v>106.29</v>
      </c>
      <c r="BT6" s="22">
        <f t="shared" si="8"/>
        <v>97.57</v>
      </c>
      <c r="BU6" s="22">
        <f t="shared" si="8"/>
        <v>100.85</v>
      </c>
      <c r="BV6" s="22">
        <f t="shared" si="8"/>
        <v>103.79</v>
      </c>
      <c r="BW6" s="22">
        <f t="shared" si="8"/>
        <v>98.3</v>
      </c>
      <c r="BX6" s="22">
        <f t="shared" si="8"/>
        <v>98.89</v>
      </c>
      <c r="BY6" s="22">
        <f t="shared" si="8"/>
        <v>99.25</v>
      </c>
      <c r="BZ6" s="21" t="str">
        <f>IF(BZ7="","",IF(BZ7="-","【-】","【"&amp;SUBSTITUTE(TEXT(BZ7,"#,##0.00"),"-","△")&amp;"】"))</f>
        <v>【97.59】</v>
      </c>
      <c r="CA6" s="22">
        <f>IF(CA7="",NA(),CA7)</f>
        <v>169.11</v>
      </c>
      <c r="CB6" s="22">
        <f t="shared" ref="CB6:CJ6" si="9">IF(CB7="",NA(),CB7)</f>
        <v>187.15</v>
      </c>
      <c r="CC6" s="22">
        <f t="shared" si="9"/>
        <v>187.4</v>
      </c>
      <c r="CD6" s="22">
        <f t="shared" si="9"/>
        <v>182.19</v>
      </c>
      <c r="CE6" s="22">
        <f t="shared" si="9"/>
        <v>199.47</v>
      </c>
      <c r="CF6" s="22">
        <f t="shared" si="9"/>
        <v>167.1</v>
      </c>
      <c r="CG6" s="22">
        <f t="shared" si="9"/>
        <v>167.86</v>
      </c>
      <c r="CH6" s="22">
        <f t="shared" si="9"/>
        <v>173.68</v>
      </c>
      <c r="CI6" s="22">
        <f t="shared" si="9"/>
        <v>174.52</v>
      </c>
      <c r="CJ6" s="22">
        <f t="shared" si="9"/>
        <v>178.92</v>
      </c>
      <c r="CK6" s="21" t="str">
        <f>IF(CK7="","",IF(CK7="-","【-】","【"&amp;SUBSTITUTE(TEXT(CK7,"#,##0.00"),"-","△")&amp;"】"))</f>
        <v>【181.66】</v>
      </c>
      <c r="CL6" s="22">
        <f>IF(CL7="",NA(),CL7)</f>
        <v>37.54</v>
      </c>
      <c r="CM6" s="22">
        <f t="shared" ref="CM6:CU6" si="10">IF(CM7="",NA(),CM7)</f>
        <v>44.18</v>
      </c>
      <c r="CN6" s="22">
        <f t="shared" si="10"/>
        <v>44.51</v>
      </c>
      <c r="CO6" s="22">
        <f t="shared" si="10"/>
        <v>44.35</v>
      </c>
      <c r="CP6" s="22">
        <f t="shared" si="10"/>
        <v>43.19</v>
      </c>
      <c r="CQ6" s="22">
        <f t="shared" si="10"/>
        <v>59.91</v>
      </c>
      <c r="CR6" s="22">
        <f t="shared" si="10"/>
        <v>59.4</v>
      </c>
      <c r="CS6" s="22">
        <f t="shared" si="10"/>
        <v>59.24</v>
      </c>
      <c r="CT6" s="22">
        <f t="shared" si="10"/>
        <v>58.77</v>
      </c>
      <c r="CU6" s="22">
        <f t="shared" si="10"/>
        <v>59.17</v>
      </c>
      <c r="CV6" s="21" t="str">
        <f>IF(CV7="","",IF(CV7="-","【-】","【"&amp;SUBSTITUTE(TEXT(CV7,"#,##0.00"),"-","△")&amp;"】"))</f>
        <v>【60.21】</v>
      </c>
      <c r="CW6" s="22">
        <f>IF(CW7="",NA(),CW7)</f>
        <v>82.48</v>
      </c>
      <c r="CX6" s="22">
        <f t="shared" ref="CX6:DF6" si="11">IF(CX7="",NA(),CX7)</f>
        <v>76.89</v>
      </c>
      <c r="CY6" s="22">
        <f t="shared" si="11"/>
        <v>80.92</v>
      </c>
      <c r="CZ6" s="22">
        <f t="shared" si="11"/>
        <v>80.03</v>
      </c>
      <c r="DA6" s="22">
        <f t="shared" si="11"/>
        <v>81.36</v>
      </c>
      <c r="DB6" s="22">
        <f t="shared" si="11"/>
        <v>87.26</v>
      </c>
      <c r="DC6" s="22">
        <f t="shared" si="11"/>
        <v>87.57</v>
      </c>
      <c r="DD6" s="22">
        <f t="shared" si="11"/>
        <v>87.26</v>
      </c>
      <c r="DE6" s="22">
        <f t="shared" si="11"/>
        <v>86.95</v>
      </c>
      <c r="DF6" s="22">
        <f t="shared" si="11"/>
        <v>86.58</v>
      </c>
      <c r="DG6" s="21" t="str">
        <f>IF(DG7="","",IF(DG7="-","【-】","【"&amp;SUBSTITUTE(TEXT(DG7,"#,##0.00"),"-","△")&amp;"】"))</f>
        <v>【89.21】</v>
      </c>
      <c r="DH6" s="22">
        <f>IF(DH7="",NA(),DH7)</f>
        <v>51.36</v>
      </c>
      <c r="DI6" s="22">
        <f t="shared" ref="DI6:DQ6" si="12">IF(DI7="",NA(),DI7)</f>
        <v>53.19</v>
      </c>
      <c r="DJ6" s="22">
        <f t="shared" si="12"/>
        <v>54.74</v>
      </c>
      <c r="DK6" s="22">
        <f t="shared" si="12"/>
        <v>56.06</v>
      </c>
      <c r="DL6" s="22">
        <f t="shared" si="12"/>
        <v>53.79</v>
      </c>
      <c r="DM6" s="22">
        <f t="shared" si="12"/>
        <v>49.2</v>
      </c>
      <c r="DN6" s="22">
        <f t="shared" si="12"/>
        <v>50.01</v>
      </c>
      <c r="DO6" s="22">
        <f t="shared" si="12"/>
        <v>50.99</v>
      </c>
      <c r="DP6" s="22">
        <f t="shared" si="12"/>
        <v>51.79</v>
      </c>
      <c r="DQ6" s="22">
        <f t="shared" si="12"/>
        <v>52.02</v>
      </c>
      <c r="DR6" s="21" t="str">
        <f>IF(DR7="","",IF(DR7="-","【-】","【"&amp;SUBSTITUTE(TEXT(DR7,"#,##0.00"),"-","△")&amp;"】"))</f>
        <v>【52.41】</v>
      </c>
      <c r="DS6" s="22">
        <f>IF(DS7="",NA(),DS7)</f>
        <v>7.77</v>
      </c>
      <c r="DT6" s="22">
        <f t="shared" ref="DT6:EB6" si="13">IF(DT7="",NA(),DT7)</f>
        <v>8.9700000000000006</v>
      </c>
      <c r="DU6" s="22">
        <f t="shared" si="13"/>
        <v>11.99</v>
      </c>
      <c r="DV6" s="22">
        <f t="shared" si="13"/>
        <v>13.32</v>
      </c>
      <c r="DW6" s="22">
        <f t="shared" si="13"/>
        <v>22.32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0.14000000000000001</v>
      </c>
      <c r="EE6" s="22">
        <f t="shared" ref="EE6:EM6" si="14">IF(EE7="",NA(),EE7)</f>
        <v>0.05</v>
      </c>
      <c r="EF6" s="22">
        <f t="shared" si="14"/>
        <v>0.23</v>
      </c>
      <c r="EG6" s="22">
        <f t="shared" si="14"/>
        <v>0.13</v>
      </c>
      <c r="EH6" s="22">
        <f t="shared" si="14"/>
        <v>0.23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302031</v>
      </c>
      <c r="D7" s="24">
        <v>46</v>
      </c>
      <c r="E7" s="24">
        <v>1</v>
      </c>
      <c r="F7" s="24">
        <v>0</v>
      </c>
      <c r="G7" s="24">
        <v>1</v>
      </c>
      <c r="H7" s="24" t="s">
        <v>93</v>
      </c>
      <c r="I7" s="24" t="s">
        <v>94</v>
      </c>
      <c r="J7" s="24" t="s">
        <v>95</v>
      </c>
      <c r="K7" s="24" t="s">
        <v>96</v>
      </c>
      <c r="L7" s="24" t="s">
        <v>97</v>
      </c>
      <c r="M7" s="24" t="s">
        <v>98</v>
      </c>
      <c r="N7" s="25" t="s">
        <v>99</v>
      </c>
      <c r="O7" s="25">
        <v>92.29</v>
      </c>
      <c r="P7" s="25">
        <v>98.56</v>
      </c>
      <c r="Q7" s="25">
        <v>3960</v>
      </c>
      <c r="R7" s="25">
        <v>58792</v>
      </c>
      <c r="S7" s="25">
        <v>130.55000000000001</v>
      </c>
      <c r="T7" s="25">
        <v>450.34</v>
      </c>
      <c r="U7" s="25">
        <v>57715</v>
      </c>
      <c r="V7" s="25">
        <v>61.09</v>
      </c>
      <c r="W7" s="25">
        <v>944.75</v>
      </c>
      <c r="X7" s="25">
        <v>114.47</v>
      </c>
      <c r="Y7" s="25">
        <v>108.08</v>
      </c>
      <c r="Z7" s="25">
        <v>109.29</v>
      </c>
      <c r="AA7" s="25">
        <v>111.36</v>
      </c>
      <c r="AB7" s="25">
        <v>105.23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1116.8499999999999</v>
      </c>
      <c r="AU7" s="25">
        <v>1256.23</v>
      </c>
      <c r="AV7" s="25">
        <v>1205.45</v>
      </c>
      <c r="AW7" s="25">
        <v>1261.5</v>
      </c>
      <c r="AX7" s="25">
        <v>781.28</v>
      </c>
      <c r="AY7" s="25">
        <v>350.79</v>
      </c>
      <c r="AZ7" s="25">
        <v>354.57</v>
      </c>
      <c r="BA7" s="25">
        <v>357.74</v>
      </c>
      <c r="BB7" s="25">
        <v>344.88</v>
      </c>
      <c r="BC7" s="25">
        <v>326.02</v>
      </c>
      <c r="BD7" s="25">
        <v>239.69</v>
      </c>
      <c r="BE7" s="25">
        <v>131.5</v>
      </c>
      <c r="BF7" s="25">
        <v>129.38999999999999</v>
      </c>
      <c r="BG7" s="25">
        <v>107.96</v>
      </c>
      <c r="BH7" s="25">
        <v>102</v>
      </c>
      <c r="BI7" s="25">
        <v>154.30000000000001</v>
      </c>
      <c r="BJ7" s="25">
        <v>322.92</v>
      </c>
      <c r="BK7" s="25">
        <v>303.45999999999998</v>
      </c>
      <c r="BL7" s="25">
        <v>307.27999999999997</v>
      </c>
      <c r="BM7" s="25">
        <v>304.02</v>
      </c>
      <c r="BN7" s="25">
        <v>300.54000000000002</v>
      </c>
      <c r="BO7" s="25">
        <v>264.86</v>
      </c>
      <c r="BP7" s="25">
        <v>112.78</v>
      </c>
      <c r="BQ7" s="25">
        <v>102.61</v>
      </c>
      <c r="BR7" s="25">
        <v>102.93</v>
      </c>
      <c r="BS7" s="25">
        <v>106.29</v>
      </c>
      <c r="BT7" s="25">
        <v>97.57</v>
      </c>
      <c r="BU7" s="25">
        <v>100.85</v>
      </c>
      <c r="BV7" s="25">
        <v>103.79</v>
      </c>
      <c r="BW7" s="25">
        <v>98.3</v>
      </c>
      <c r="BX7" s="25">
        <v>98.89</v>
      </c>
      <c r="BY7" s="25">
        <v>99.25</v>
      </c>
      <c r="BZ7" s="25">
        <v>97.59</v>
      </c>
      <c r="CA7" s="25">
        <v>169.11</v>
      </c>
      <c r="CB7" s="25">
        <v>187.15</v>
      </c>
      <c r="CC7" s="25">
        <v>187.4</v>
      </c>
      <c r="CD7" s="25">
        <v>182.19</v>
      </c>
      <c r="CE7" s="25">
        <v>199.47</v>
      </c>
      <c r="CF7" s="25">
        <v>167.1</v>
      </c>
      <c r="CG7" s="25">
        <v>167.86</v>
      </c>
      <c r="CH7" s="25">
        <v>173.68</v>
      </c>
      <c r="CI7" s="25">
        <v>174.52</v>
      </c>
      <c r="CJ7" s="25">
        <v>178.92</v>
      </c>
      <c r="CK7" s="25">
        <v>181.66</v>
      </c>
      <c r="CL7" s="25">
        <v>37.54</v>
      </c>
      <c r="CM7" s="25">
        <v>44.18</v>
      </c>
      <c r="CN7" s="25">
        <v>44.51</v>
      </c>
      <c r="CO7" s="25">
        <v>44.35</v>
      </c>
      <c r="CP7" s="25">
        <v>43.19</v>
      </c>
      <c r="CQ7" s="25">
        <v>59.91</v>
      </c>
      <c r="CR7" s="25">
        <v>59.4</v>
      </c>
      <c r="CS7" s="25">
        <v>59.24</v>
      </c>
      <c r="CT7" s="25">
        <v>58.77</v>
      </c>
      <c r="CU7" s="25">
        <v>59.17</v>
      </c>
      <c r="CV7" s="25">
        <v>60.21</v>
      </c>
      <c r="CW7" s="25">
        <v>82.48</v>
      </c>
      <c r="CX7" s="25">
        <v>76.89</v>
      </c>
      <c r="CY7" s="25">
        <v>80.92</v>
      </c>
      <c r="CZ7" s="25">
        <v>80.03</v>
      </c>
      <c r="DA7" s="25">
        <v>81.36</v>
      </c>
      <c r="DB7" s="25">
        <v>87.26</v>
      </c>
      <c r="DC7" s="25">
        <v>87.57</v>
      </c>
      <c r="DD7" s="25">
        <v>87.26</v>
      </c>
      <c r="DE7" s="25">
        <v>86.95</v>
      </c>
      <c r="DF7" s="25">
        <v>86.58</v>
      </c>
      <c r="DG7" s="25">
        <v>89.21</v>
      </c>
      <c r="DH7" s="25">
        <v>51.36</v>
      </c>
      <c r="DI7" s="25">
        <v>53.19</v>
      </c>
      <c r="DJ7" s="25">
        <v>54.74</v>
      </c>
      <c r="DK7" s="25">
        <v>56.06</v>
      </c>
      <c r="DL7" s="25">
        <v>53.79</v>
      </c>
      <c r="DM7" s="25">
        <v>49.2</v>
      </c>
      <c r="DN7" s="25">
        <v>50.01</v>
      </c>
      <c r="DO7" s="25">
        <v>50.99</v>
      </c>
      <c r="DP7" s="25">
        <v>51.79</v>
      </c>
      <c r="DQ7" s="25">
        <v>52.02</v>
      </c>
      <c r="DR7" s="25">
        <v>52.41</v>
      </c>
      <c r="DS7" s="25">
        <v>7.77</v>
      </c>
      <c r="DT7" s="25">
        <v>8.9700000000000006</v>
      </c>
      <c r="DU7" s="25">
        <v>11.99</v>
      </c>
      <c r="DV7" s="25">
        <v>13.32</v>
      </c>
      <c r="DW7" s="25">
        <v>22.32</v>
      </c>
      <c r="DX7" s="25">
        <v>18.329999999999998</v>
      </c>
      <c r="DY7" s="25">
        <v>20.27</v>
      </c>
      <c r="DZ7" s="25">
        <v>21.69</v>
      </c>
      <c r="EA7" s="25">
        <v>23.19</v>
      </c>
      <c r="EB7" s="25">
        <v>24.61</v>
      </c>
      <c r="EC7" s="25">
        <v>26.78</v>
      </c>
      <c r="ED7" s="25">
        <v>0.14000000000000001</v>
      </c>
      <c r="EE7" s="25">
        <v>0.05</v>
      </c>
      <c r="EF7" s="25">
        <v>0.23</v>
      </c>
      <c r="EG7" s="25">
        <v>0.13</v>
      </c>
      <c r="EH7" s="25">
        <v>0.23</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中谷 友亮</cp:lastModifiedBy>
  <dcterms:created xsi:type="dcterms:W3CDTF">2025-12-12T09:20:41Z</dcterms:created>
  <dcterms:modified xsi:type="dcterms:W3CDTF">2026-01-28T00:34:50Z</dcterms:modified>
  <cp:category/>
</cp:coreProperties>
</file>