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<sst xmlns="http://schemas.openxmlformats.org/spreadsheetml/2006/main" count="232" uniqueCount="120">
  <si>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</si>
  <si>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</si>
  <si>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</si>
  <si>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</si>
  <si>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</si>
  <si>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</si>
  <si>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</si>
  <si>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</si>
  <si>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</si>
  <si>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</si>
  <si>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</si>
  <si>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</si>
  <si>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</si>
  <si>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</si>
  <si>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</si>
  <si>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</si>
  <si>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</si>
  <si>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</si>
  <si>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</si>
  <si>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</si>
  <si>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</si>
  <si>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</si>
  <si>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</si>
  <si>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</si>
  <si>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</si>
  <si>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</si>
  <si>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</si>
  <si>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</si>
  <si>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</si>
  <si>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</si>
  <si>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</si>
  <si>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</si>
  <si>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</si>
  <si>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</si>
  <si>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</si>
  <si>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</si>
  <si>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</si>
  <si>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</si>
  <si>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</si>
  <si>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</si>
  <si>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</si>
  <si>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</si>
  <si>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</si>
  <si>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</si>
  <si>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</si>
  <si>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</si>
  <si>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</si>
  <si>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</si>
  <si>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</si>
  <si>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</si>
  <si>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</si>
  <si>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</si>
  <si>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</si>
  <si>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</si>
  <si>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</si>
  <si>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</si>
  <si>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</si>
  <si>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</si>
  <si>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</si>
  <si>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</si>
  <si>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</si>
  <si>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</si>
  <si>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</si>
  <si>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</si>
  <si>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</si>
  <si>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</si>
  <si>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</si>
  <si>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</si>
  <si>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</si>
  <si>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</si>
  <si>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</si>
  <si>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</si>
  <si>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</si>
  <si>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</si>
  <si>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</si>
  <si>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</si>
  <si>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</si>
  <si>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</si>
  <si>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</si>
  <si>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</si>
  <si>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</si>
  <si>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</si>
  <si>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</si>
  <si>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</si>
  <si>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</si>
  <si>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</si>
  <si>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</si>
  <si>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</si>
  <si>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</si>
  <si>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</si>
  <si>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</si>
  <si>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</si>
  <si>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</si>
  <si>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</si>
  <si>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</si>
  <si>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</si>
  <si>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</si>
  <si>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</si>
  <si>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</si>
  <si>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</si>
  <si>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</si>
  <si>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</si>
  <si>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</si>
  <si>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</si>
  <si>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</si>
  <si>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橋本市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</si>
  <si>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</si>
  <si>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</si>
  <si>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</si>
  <si>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</si>
  <si>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</si>
  <si>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</si>
  <si>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</si>
  <si>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</si>
  <si>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</si>
  <si>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</si>
  <si>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</si>
  <si>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有形固定資産減価償却率は、類似団体と同じ水準にあるが、大規模住宅開発した地域の施設や管路が徐々に耐用年数の経過を迎える時期となっている。特に浄水場の耐震化、更新を重要と考えている。②管路経年化率や③管路更新率が類似団体より低く、今後計画的に管路更新していく必要がある。</t>
    <rPh sb="2" eb="4">
      <t>ユウケイ</t>
    </rPh>
    <rPh sb="4" eb="8">
      <t>コテイシサン</t>
    </rPh>
    <rPh sb="8" eb="10">
      <t>ゲンカ</t>
    </rPh>
    <rPh sb="10" eb="13">
      <t>ショウキャクリツ</t>
    </rPh>
    <rPh sb="15" eb="17">
      <t>ルイジ</t>
    </rPh>
    <rPh sb="17" eb="19">
      <t>ダンタイ</t>
    </rPh>
    <rPh sb="20" eb="21">
      <t>オナ</t>
    </rPh>
    <rPh sb="22" eb="24">
      <t>スイジュン</t>
    </rPh>
    <rPh sb="29" eb="32">
      <t>ダイキボ</t>
    </rPh>
    <rPh sb="32" eb="34">
      <t>ジュウタク</t>
    </rPh>
    <rPh sb="34" eb="36">
      <t>カイハツ</t>
    </rPh>
    <rPh sb="38" eb="40">
      <t>チイキ</t>
    </rPh>
    <rPh sb="41" eb="43">
      <t>シセツ</t>
    </rPh>
    <rPh sb="44" eb="46">
      <t>カンロ</t>
    </rPh>
    <rPh sb="47" eb="49">
      <t>ジョジョ</t>
    </rPh>
    <rPh sb="50" eb="52">
      <t>タイヨウ</t>
    </rPh>
    <rPh sb="52" eb="54">
      <t>ネンスウ</t>
    </rPh>
    <rPh sb="55" eb="57">
      <t>ケイカ</t>
    </rPh>
    <rPh sb="58" eb="59">
      <t>ムカ</t>
    </rPh>
    <rPh sb="61" eb="63">
      <t>ジキ</t>
    </rPh>
    <rPh sb="70" eb="71">
      <t>トク</t>
    </rPh>
    <rPh sb="72" eb="75">
      <t>ジョウスイジョウ</t>
    </rPh>
    <rPh sb="76" eb="78">
      <t>タイシン</t>
    </rPh>
    <rPh sb="78" eb="79">
      <t>カ</t>
    </rPh>
    <rPh sb="80" eb="82">
      <t>コウシン</t>
    </rPh>
    <rPh sb="83" eb="85">
      <t>ジュウヨウ</t>
    </rPh>
    <rPh sb="86" eb="87">
      <t>カンガ</t>
    </rPh>
    <rPh sb="93" eb="95">
      <t>カンロ</t>
    </rPh>
    <rPh sb="95" eb="97">
      <t>ケイネン</t>
    </rPh>
    <rPh sb="97" eb="98">
      <t>カ</t>
    </rPh>
    <rPh sb="98" eb="99">
      <t>リツ</t>
    </rPh>
    <rPh sb="101" eb="103">
      <t>カンロ</t>
    </rPh>
    <rPh sb="103" eb="105">
      <t>コウシン</t>
    </rPh>
    <rPh sb="105" eb="106">
      <t>リツ</t>
    </rPh>
    <rPh sb="107" eb="109">
      <t>ルイジ</t>
    </rPh>
    <rPh sb="109" eb="111">
      <t>ダンタイ</t>
    </rPh>
    <rPh sb="113" eb="114">
      <t>ヒク</t>
    </rPh>
    <rPh sb="116" eb="118">
      <t>コンゴ</t>
    </rPh>
    <rPh sb="118" eb="121">
      <t>ケイカクテキ</t>
    </rPh>
    <rPh sb="122" eb="124">
      <t>カンロ</t>
    </rPh>
    <rPh sb="124" eb="126">
      <t>コウシン</t>
    </rPh>
    <rPh sb="130" eb="132">
      <t>ヒツヨウ</t>
    </rPh>
    <phoneticPr fontId="4"/>
  </si>
  <si>
    <r>
      <t>　①経常収支比率は、組織再編のほか、窓口業務や料金収納、開閉栓業務等の民間委託に伴い委託料の増はあったが、職員数の減による人件費削減と大滝ダム等負担金の減額効果によって、前年度より改善した。類似団体より若干良い値になっている。しかし、今後の大規模更新事業による減価償却費の増加により経常収支比率の悪化が懸念される。
　③の流動比率は、類似団体よりも高く現在は良好であるが、大規模更新事業により現預金が減少することが懸念される。投資計画と財政計画を策定し、企業債の発行や料金値上げにより資金を確保する必要が高まっている。
　⑦施設利用率や⑧有収率は類似団体より大きく下回っており、更新事業においては施設の統廃合やダウンサイジングを実施する</t>
    </r>
    <r>
      <rPr>
        <sz val="11"/>
        <rFont val="ＭＳ ゴシック"/>
        <family val="3"/>
        <charset val="128"/>
      </rPr>
      <t>必要がある。</t>
    </r>
    <r>
      <rPr>
        <sz val="11"/>
        <color theme="1"/>
        <rFont val="ＭＳ ゴシック"/>
        <family val="3"/>
        <charset val="128"/>
      </rPr>
      <t xml:space="preserve">
　なお②累積欠損比率は、会計制度改正により累積欠損金は解消されている。</t>
    </r>
    <rPh sb="2" eb="4">
      <t>ケイジョウ</t>
    </rPh>
    <rPh sb="4" eb="6">
      <t>シュウシ</t>
    </rPh>
    <rPh sb="6" eb="8">
      <t>ヒリツ</t>
    </rPh>
    <rPh sb="10" eb="12">
      <t>ソシキ</t>
    </rPh>
    <rPh sb="12" eb="14">
      <t>サイヘン</t>
    </rPh>
    <rPh sb="18" eb="20">
      <t>マドグチ</t>
    </rPh>
    <rPh sb="20" eb="22">
      <t>ギョウム</t>
    </rPh>
    <rPh sb="23" eb="25">
      <t>リョウキン</t>
    </rPh>
    <rPh sb="25" eb="27">
      <t>シュウノウ</t>
    </rPh>
    <rPh sb="28" eb="31">
      <t>カイヘイセン</t>
    </rPh>
    <rPh sb="31" eb="33">
      <t>ギョウム</t>
    </rPh>
    <rPh sb="33" eb="34">
      <t>トウ</t>
    </rPh>
    <rPh sb="35" eb="37">
      <t>ミンカン</t>
    </rPh>
    <rPh sb="37" eb="39">
      <t>イタク</t>
    </rPh>
    <rPh sb="40" eb="41">
      <t>トモナ</t>
    </rPh>
    <rPh sb="42" eb="45">
      <t>イタクリョウ</t>
    </rPh>
    <rPh sb="46" eb="47">
      <t>ゾウ</t>
    </rPh>
    <rPh sb="53" eb="56">
      <t>ショクインスウ</t>
    </rPh>
    <rPh sb="57" eb="58">
      <t>ゲン</t>
    </rPh>
    <rPh sb="61" eb="64">
      <t>ジンケンヒ</t>
    </rPh>
    <rPh sb="64" eb="66">
      <t>サクゲン</t>
    </rPh>
    <rPh sb="67" eb="69">
      <t>オオタキ</t>
    </rPh>
    <rPh sb="71" eb="72">
      <t>トウ</t>
    </rPh>
    <rPh sb="72" eb="75">
      <t>フタンキン</t>
    </rPh>
    <rPh sb="76" eb="78">
      <t>ゲンガク</t>
    </rPh>
    <rPh sb="78" eb="80">
      <t>コウカ</t>
    </rPh>
    <rPh sb="85" eb="88">
      <t>ゼンネンド</t>
    </rPh>
    <rPh sb="90" eb="92">
      <t>カイゼン</t>
    </rPh>
    <rPh sb="95" eb="97">
      <t>ルイジ</t>
    </rPh>
    <rPh sb="97" eb="99">
      <t>ダンタイ</t>
    </rPh>
    <rPh sb="101" eb="103">
      <t>ジャッカン</t>
    </rPh>
    <rPh sb="103" eb="104">
      <t>ヨ</t>
    </rPh>
    <rPh sb="105" eb="106">
      <t>アタイ</t>
    </rPh>
    <rPh sb="117" eb="119">
      <t>コンゴ</t>
    </rPh>
    <rPh sb="120" eb="121">
      <t>ダイ</t>
    </rPh>
    <rPh sb="121" eb="123">
      <t>キボ</t>
    </rPh>
    <rPh sb="123" eb="125">
      <t>コウシン</t>
    </rPh>
    <rPh sb="125" eb="127">
      <t>ジギョウ</t>
    </rPh>
    <rPh sb="130" eb="132">
      <t>ゲンカ</t>
    </rPh>
    <rPh sb="132" eb="135">
      <t>ショウキャクヒ</t>
    </rPh>
    <rPh sb="136" eb="138">
      <t>ゾウカ</t>
    </rPh>
    <rPh sb="141" eb="143">
      <t>ケイジョウ</t>
    </rPh>
    <rPh sb="143" eb="145">
      <t>シュウシ</t>
    </rPh>
    <rPh sb="145" eb="147">
      <t>ヒリツ</t>
    </rPh>
    <rPh sb="148" eb="150">
      <t>アッカ</t>
    </rPh>
    <rPh sb="151" eb="153">
      <t>ケネン</t>
    </rPh>
    <rPh sb="161" eb="163">
      <t>リュウドウ</t>
    </rPh>
    <rPh sb="163" eb="165">
      <t>ヒリツ</t>
    </rPh>
    <rPh sb="167" eb="169">
      <t>ルイジ</t>
    </rPh>
    <rPh sb="169" eb="171">
      <t>ダンタイ</t>
    </rPh>
    <rPh sb="174" eb="175">
      <t>タカ</t>
    </rPh>
    <rPh sb="176" eb="178">
      <t>ゲンザイ</t>
    </rPh>
    <rPh sb="179" eb="181">
      <t>リョウコウ</t>
    </rPh>
    <rPh sb="186" eb="187">
      <t>ダイ</t>
    </rPh>
    <rPh sb="187" eb="189">
      <t>キボ</t>
    </rPh>
    <rPh sb="189" eb="191">
      <t>コウシン</t>
    </rPh>
    <rPh sb="191" eb="193">
      <t>ジギョウ</t>
    </rPh>
    <rPh sb="329" eb="331">
      <t>ルイセキ</t>
    </rPh>
    <rPh sb="331" eb="333">
      <t>ケッソン</t>
    </rPh>
    <rPh sb="333" eb="335">
      <t>ヒリツ</t>
    </rPh>
    <rPh sb="337" eb="339">
      <t>カイケイ</t>
    </rPh>
    <rPh sb="339" eb="341">
      <t>セイド</t>
    </rPh>
    <rPh sb="341" eb="343">
      <t>カイセイ</t>
    </rPh>
    <rPh sb="346" eb="348">
      <t>ルイセキ</t>
    </rPh>
    <rPh sb="348" eb="351">
      <t>ケッソンキン</t>
    </rPh>
    <rPh sb="352" eb="354">
      <t>カイショウ</t>
    </rPh>
    <phoneticPr fontId="4"/>
  </si>
  <si>
    <r>
      <t>　</t>
    </r>
    <r>
      <rPr>
        <sz val="11"/>
        <rFont val="ＭＳ ゴシック"/>
        <family val="3"/>
        <charset val="128"/>
      </rPr>
      <t>施設利用率が低く施設の効率性は悪いものの、経営的には現状では良好といえる。しかし、大規模住宅開発に伴い布設した管路や施設が耐用年数を迎えようとしているので、浄水場施設の耐震化、更新に重点を置きながら、施設統合やダウンサイジングを考慮した更新計画（投資計画）の策定を行い、財源確保のため企業債の発行や料金値上げを踏まえた財政計画の策定が必要である。平成３０年度において水道事業審議会を設置し、更新財源を確保できる料金水準の見直しを行う予定である。</t>
    </r>
    <rPh sb="1" eb="3">
      <t>シセツ</t>
    </rPh>
    <rPh sb="3" eb="6">
      <t>リヨウリツ</t>
    </rPh>
    <rPh sb="7" eb="8">
      <t>ヒク</t>
    </rPh>
    <rPh sb="9" eb="11">
      <t>シセツ</t>
    </rPh>
    <rPh sb="12" eb="15">
      <t>コウリツセイ</t>
    </rPh>
    <rPh sb="16" eb="17">
      <t>ワル</t>
    </rPh>
    <rPh sb="22" eb="25">
      <t>ケイエイテキ</t>
    </rPh>
    <rPh sb="27" eb="29">
      <t>ゲンジョウ</t>
    </rPh>
    <rPh sb="31" eb="33">
      <t>リョウコウ</t>
    </rPh>
    <rPh sb="42" eb="45">
      <t>ダイキボ</t>
    </rPh>
    <rPh sb="45" eb="47">
      <t>ジュウタク</t>
    </rPh>
    <rPh sb="47" eb="49">
      <t>カイハツ</t>
    </rPh>
    <rPh sb="50" eb="51">
      <t>トモナ</t>
    </rPh>
    <rPh sb="52" eb="54">
      <t>フセツ</t>
    </rPh>
    <rPh sb="56" eb="58">
      <t>カンロ</t>
    </rPh>
    <rPh sb="59" eb="61">
      <t>シセツ</t>
    </rPh>
    <rPh sb="62" eb="64">
      <t>タイヨウ</t>
    </rPh>
    <rPh sb="64" eb="66">
      <t>ネンスウ</t>
    </rPh>
    <rPh sb="67" eb="68">
      <t>ムカ</t>
    </rPh>
    <rPh sb="79" eb="81">
      <t>ジョウスイ</t>
    </rPh>
    <rPh sb="81" eb="82">
      <t>ジョウ</t>
    </rPh>
    <rPh sb="82" eb="84">
      <t>シセツ</t>
    </rPh>
    <rPh sb="85" eb="88">
      <t>タイシンカ</t>
    </rPh>
    <rPh sb="89" eb="91">
      <t>コウシン</t>
    </rPh>
    <rPh sb="92" eb="94">
      <t>ジュウテン</t>
    </rPh>
    <rPh sb="95" eb="96">
      <t>オ</t>
    </rPh>
    <rPh sb="101" eb="103">
      <t>シセツ</t>
    </rPh>
    <rPh sb="103" eb="105">
      <t>トウゴウ</t>
    </rPh>
    <rPh sb="115" eb="117">
      <t>コウリョ</t>
    </rPh>
    <rPh sb="119" eb="121">
      <t>コウシン</t>
    </rPh>
    <rPh sb="121" eb="123">
      <t>ケイカク</t>
    </rPh>
    <rPh sb="124" eb="126">
      <t>トウシ</t>
    </rPh>
    <rPh sb="126" eb="128">
      <t>ケイカク</t>
    </rPh>
    <rPh sb="130" eb="132">
      <t>サクテイ</t>
    </rPh>
    <rPh sb="133" eb="134">
      <t>オコナ</t>
    </rPh>
    <rPh sb="136" eb="138">
      <t>ザイゲン</t>
    </rPh>
    <rPh sb="138" eb="140">
      <t>カクホ</t>
    </rPh>
    <rPh sb="143" eb="146">
      <t>キギョウサイ</t>
    </rPh>
    <rPh sb="147" eb="149">
      <t>ハッコウ</t>
    </rPh>
    <rPh sb="150" eb="152">
      <t>リョウキン</t>
    </rPh>
    <rPh sb="152" eb="154">
      <t>ネア</t>
    </rPh>
    <rPh sb="156" eb="157">
      <t>フ</t>
    </rPh>
    <rPh sb="160" eb="162">
      <t>ザイセイ</t>
    </rPh>
    <rPh sb="162" eb="164">
      <t>ケイカク</t>
    </rPh>
    <rPh sb="165" eb="167">
      <t>サクテイ</t>
    </rPh>
    <rPh sb="168" eb="170">
      <t>ヒツヨウ</t>
    </rPh>
    <rPh sb="174" eb="176">
      <t>ヘイセイ</t>
    </rPh>
    <rPh sb="178" eb="180">
      <t>ネンド</t>
    </rPh>
    <rPh sb="184" eb="186">
      <t>スイドウ</t>
    </rPh>
    <rPh sb="186" eb="188">
      <t>ジギョウ</t>
    </rPh>
    <rPh sb="188" eb="191">
      <t>シンギカイ</t>
    </rPh>
    <rPh sb="192" eb="194">
      <t>セッチ</t>
    </rPh>
    <rPh sb="196" eb="198">
      <t>コウシン</t>
    </rPh>
    <rPh sb="198" eb="200">
      <t>ザイゲン</t>
    </rPh>
    <rPh sb="201" eb="203">
      <t>カクホ</t>
    </rPh>
    <rPh sb="206" eb="208">
      <t>リョウキン</t>
    </rPh>
    <rPh sb="208" eb="210">
      <t>スイジュン</t>
    </rPh>
    <rPh sb="211" eb="213">
      <t>ミナオ</t>
    </rPh>
    <rPh sb="215" eb="216">
      <t>オコナ</t>
    </rPh>
    <rPh sb="217" eb="21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</si>
</sst>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0.49</c:v>
                </c:pt>
                <c:pt idx="1">
                  <c:v>0.28999999999999998</c:v>
                </c:pt>
                <c:pt idx="2">
                  <c:v>0.28999999999999998</c:v>
                </c:pt>
                <c:pt idx="3">
                  <c:v>0.22</c:v>
                </c:pt>
                <c:pt idx="4">
                  <c:v>0.24</c:v>
                </c:pt>
              </c:numCache>
            </c:numRef>
          </c:val>
        </c:ser>
        <c:dLbls>
          <c:showLegendKey val="0"/>
          <c:showVal val="0"/>
          <c:showCatName val="0"/>
          <c:showSerName val="0"/>
          <c:showPercent val="0"/>
          <c:showBubbleSize val="0"/>
        </c:dLbls>
        <c:gapWidth val="150"/>
        <c:axId val="88758528"/>
        <c:axId val="8878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ser>
        <c:dLbls>
          <c:showLegendKey val="0"/>
          <c:showVal val="0"/>
          <c:showCatName val="0"/>
          <c:showSerName val="0"/>
          <c:showPercent val="0"/>
          <c:showBubbleSize val="0"/>
        </c:dLbls>
        <c:marker val="1"/>
        <c:smooth val="0"/>
        <c:axId val="88758528"/>
        <c:axId val="88781184"/>
      </c:lineChart>
      <c:dateAx>
        <c:axId val="88758528"/>
        <c:scaling>
          <c:orientation val="minMax"/>
        </c:scaling>
        <c:delete val="1"/>
        <c:axPos val="b"/>
        <c:numFmt formatCode="ge" sourceLinked="1"/>
        <c:majorTickMark val="none"/>
        <c:minorTickMark val="none"/>
        <c:tickLblPos val="none"/>
        <c:crossAx val="88781184"/>
        <c:crosses val="autoZero"/>
        <c:auto val="1"/>
        <c:lblOffset val="100"/>
        <c:baseTimeUnit val="years"/>
      </c:dateAx>
      <c:valAx>
        <c:axId val="887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38.909999999999997</c:v>
                </c:pt>
                <c:pt idx="1">
                  <c:v>38.619999999999997</c:v>
                </c:pt>
                <c:pt idx="2">
                  <c:v>37.590000000000003</c:v>
                </c:pt>
                <c:pt idx="3">
                  <c:v>37.43</c:v>
                </c:pt>
                <c:pt idx="4">
                  <c:v>37.46</c:v>
                </c:pt>
              </c:numCache>
            </c:numRef>
          </c:val>
        </c:ser>
        <c:dLbls>
          <c:showLegendKey val="0"/>
          <c:showVal val="0"/>
          <c:showCatName val="0"/>
          <c:showSerName val="0"/>
          <c:showPercent val="0"/>
          <c:showBubbleSize val="0"/>
        </c:dLbls>
        <c:gapWidth val="150"/>
        <c:axId val="91929216"/>
        <c:axId val="9201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ser>
        <c:dLbls>
          <c:showLegendKey val="0"/>
          <c:showVal val="0"/>
          <c:showCatName val="0"/>
          <c:showSerName val="0"/>
          <c:showPercent val="0"/>
          <c:showBubbleSize val="0"/>
        </c:dLbls>
        <c:marker val="1"/>
        <c:smooth val="0"/>
        <c:axId val="91929216"/>
        <c:axId val="92013312"/>
      </c:lineChart>
      <c:dateAx>
        <c:axId val="91929216"/>
        <c:scaling>
          <c:orientation val="minMax"/>
        </c:scaling>
        <c:delete val="1"/>
        <c:axPos val="b"/>
        <c:numFmt formatCode="ge" sourceLinked="1"/>
        <c:majorTickMark val="none"/>
        <c:minorTickMark val="none"/>
        <c:tickLblPos val="none"/>
        <c:crossAx val="92013312"/>
        <c:crosses val="autoZero"/>
        <c:auto val="1"/>
        <c:lblOffset val="100"/>
        <c:baseTimeUnit val="years"/>
      </c:dateAx>
      <c:valAx>
        <c:axId val="9201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84.29</c:v>
                </c:pt>
                <c:pt idx="1">
                  <c:v>84.67</c:v>
                </c:pt>
                <c:pt idx="2">
                  <c:v>85.43</c:v>
                </c:pt>
                <c:pt idx="3">
                  <c:v>85.4</c:v>
                </c:pt>
                <c:pt idx="4">
                  <c:v>84.94</c:v>
                </c:pt>
              </c:numCache>
            </c:numRef>
          </c:val>
        </c:ser>
        <c:dLbls>
          <c:showLegendKey val="0"/>
          <c:showVal val="0"/>
          <c:showCatName val="0"/>
          <c:showSerName val="0"/>
          <c:showPercent val="0"/>
          <c:showBubbleSize val="0"/>
        </c:dLbls>
        <c:gapWidth val="150"/>
        <c:axId val="92039424"/>
        <c:axId val="9204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ser>
        <c:dLbls>
          <c:showLegendKey val="0"/>
          <c:showVal val="0"/>
          <c:showCatName val="0"/>
          <c:showSerName val="0"/>
          <c:showPercent val="0"/>
          <c:showBubbleSize val="0"/>
        </c:dLbls>
        <c:marker val="1"/>
        <c:smooth val="0"/>
        <c:axId val="92039424"/>
        <c:axId val="92045696"/>
      </c:lineChart>
      <c:dateAx>
        <c:axId val="92039424"/>
        <c:scaling>
          <c:orientation val="minMax"/>
        </c:scaling>
        <c:delete val="1"/>
        <c:axPos val="b"/>
        <c:numFmt formatCode="ge" sourceLinked="1"/>
        <c:majorTickMark val="none"/>
        <c:minorTickMark val="none"/>
        <c:tickLblPos val="none"/>
        <c:crossAx val="92045696"/>
        <c:crosses val="autoZero"/>
        <c:auto val="1"/>
        <c:lblOffset val="100"/>
        <c:baseTimeUnit val="years"/>
      </c:dateAx>
      <c:valAx>
        <c:axId val="9204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3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106.18</c:v>
                </c:pt>
                <c:pt idx="1">
                  <c:v>99.43</c:v>
                </c:pt>
                <c:pt idx="2">
                  <c:v>116.6</c:v>
                </c:pt>
                <c:pt idx="3">
                  <c:v>114.84</c:v>
                </c:pt>
                <c:pt idx="4">
                  <c:v>117.35</c:v>
                </c:pt>
              </c:numCache>
            </c:numRef>
          </c:val>
        </c:ser>
        <c:dLbls>
          <c:showLegendKey val="0"/>
          <c:showVal val="0"/>
          <c:showCatName val="0"/>
          <c:showSerName val="0"/>
          <c:showPercent val="0"/>
          <c:showBubbleSize val="0"/>
        </c:dLbls>
        <c:gapWidth val="150"/>
        <c:axId val="90244992"/>
        <c:axId val="9025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ser>
        <c:dLbls>
          <c:showLegendKey val="0"/>
          <c:showVal val="0"/>
          <c:showCatName val="0"/>
          <c:showSerName val="0"/>
          <c:showPercent val="0"/>
          <c:showBubbleSize val="0"/>
        </c:dLbls>
        <c:marker val="1"/>
        <c:smooth val="0"/>
        <c:axId val="90244992"/>
        <c:axId val="90255360"/>
      </c:lineChart>
      <c:dateAx>
        <c:axId val="90244992"/>
        <c:scaling>
          <c:orientation val="minMax"/>
        </c:scaling>
        <c:delete val="1"/>
        <c:axPos val="b"/>
        <c:numFmt formatCode="ge" sourceLinked="1"/>
        <c:majorTickMark val="none"/>
        <c:minorTickMark val="none"/>
        <c:tickLblPos val="none"/>
        <c:crossAx val="90255360"/>
        <c:crosses val="autoZero"/>
        <c:auto val="1"/>
        <c:lblOffset val="100"/>
        <c:baseTimeUnit val="years"/>
      </c:dateAx>
      <c:valAx>
        <c:axId val="90255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24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44.33</c:v>
                </c:pt>
                <c:pt idx="1">
                  <c:v>45.7</c:v>
                </c:pt>
                <c:pt idx="2">
                  <c:v>45.42</c:v>
                </c:pt>
                <c:pt idx="3">
                  <c:v>46.71</c:v>
                </c:pt>
                <c:pt idx="4">
                  <c:v>47.7</c:v>
                </c:pt>
              </c:numCache>
            </c:numRef>
          </c:val>
        </c:ser>
        <c:dLbls>
          <c:showLegendKey val="0"/>
          <c:showVal val="0"/>
          <c:showCatName val="0"/>
          <c:showSerName val="0"/>
          <c:showPercent val="0"/>
          <c:showBubbleSize val="0"/>
        </c:dLbls>
        <c:gapWidth val="150"/>
        <c:axId val="90277376"/>
        <c:axId val="90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ser>
        <c:dLbls>
          <c:showLegendKey val="0"/>
          <c:showVal val="0"/>
          <c:showCatName val="0"/>
          <c:showSerName val="0"/>
          <c:showPercent val="0"/>
          <c:showBubbleSize val="0"/>
        </c:dLbls>
        <c:marker val="1"/>
        <c:smooth val="0"/>
        <c:axId val="90277376"/>
        <c:axId val="90279296"/>
      </c:lineChart>
      <c:dateAx>
        <c:axId val="90277376"/>
        <c:scaling>
          <c:orientation val="minMax"/>
        </c:scaling>
        <c:delete val="1"/>
        <c:axPos val="b"/>
        <c:numFmt formatCode="ge" sourceLinked="1"/>
        <c:majorTickMark val="none"/>
        <c:minorTickMark val="none"/>
        <c:tickLblPos val="none"/>
        <c:crossAx val="90279296"/>
        <c:crosses val="autoZero"/>
        <c:auto val="1"/>
        <c:lblOffset val="100"/>
        <c:baseTimeUnit val="years"/>
      </c:dateAx>
      <c:valAx>
        <c:axId val="90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8.27</c:v>
                </c:pt>
                <c:pt idx="1">
                  <c:v>8.58</c:v>
                </c:pt>
                <c:pt idx="2">
                  <c:v>8.73</c:v>
                </c:pt>
                <c:pt idx="3">
                  <c:v>8.82</c:v>
                </c:pt>
                <c:pt idx="4">
                  <c:v>9.0500000000000007</c:v>
                </c:pt>
              </c:numCache>
            </c:numRef>
          </c:val>
        </c:ser>
        <c:dLbls>
          <c:showLegendKey val="0"/>
          <c:showVal val="0"/>
          <c:showCatName val="0"/>
          <c:showSerName val="0"/>
          <c:showPercent val="0"/>
          <c:showBubbleSize val="0"/>
        </c:dLbls>
        <c:gapWidth val="150"/>
        <c:axId val="90330240"/>
        <c:axId val="9033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ser>
        <c:dLbls>
          <c:showLegendKey val="0"/>
          <c:showVal val="0"/>
          <c:showCatName val="0"/>
          <c:showSerName val="0"/>
          <c:showPercent val="0"/>
          <c:showBubbleSize val="0"/>
        </c:dLbls>
        <c:marker val="1"/>
        <c:smooth val="0"/>
        <c:axId val="90330240"/>
        <c:axId val="90332160"/>
      </c:lineChart>
      <c:dateAx>
        <c:axId val="90330240"/>
        <c:scaling>
          <c:orientation val="minMax"/>
        </c:scaling>
        <c:delete val="1"/>
        <c:axPos val="b"/>
        <c:numFmt formatCode="ge" sourceLinked="1"/>
        <c:majorTickMark val="none"/>
        <c:minorTickMark val="none"/>
        <c:tickLblPos val="none"/>
        <c:crossAx val="90332160"/>
        <c:crosses val="autoZero"/>
        <c:auto val="1"/>
        <c:lblOffset val="100"/>
        <c:baseTimeUnit val="years"/>
      </c:dateAx>
      <c:valAx>
        <c:axId val="903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3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32</c:v>
                </c:pt>
                <c:pt idx="1">
                  <c:v>31.22</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0711168"/>
        <c:axId val="907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ser>
        <c:dLbls>
          <c:showLegendKey val="0"/>
          <c:showVal val="0"/>
          <c:showCatName val="0"/>
          <c:showSerName val="0"/>
          <c:showPercent val="0"/>
          <c:showBubbleSize val="0"/>
        </c:dLbls>
        <c:marker val="1"/>
        <c:smooth val="0"/>
        <c:axId val="90711168"/>
        <c:axId val="90713088"/>
      </c:lineChart>
      <c:dateAx>
        <c:axId val="90711168"/>
        <c:scaling>
          <c:orientation val="minMax"/>
        </c:scaling>
        <c:delete val="1"/>
        <c:axPos val="b"/>
        <c:numFmt formatCode="ge" sourceLinked="1"/>
        <c:majorTickMark val="none"/>
        <c:minorTickMark val="none"/>
        <c:tickLblPos val="none"/>
        <c:crossAx val="90713088"/>
        <c:crosses val="autoZero"/>
        <c:auto val="1"/>
        <c:lblOffset val="100"/>
        <c:baseTimeUnit val="years"/>
      </c:dateAx>
      <c:valAx>
        <c:axId val="9071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1083.17</c:v>
                </c:pt>
                <c:pt idx="1">
                  <c:v>801.13</c:v>
                </c:pt>
                <c:pt idx="2">
                  <c:v>963.01</c:v>
                </c:pt>
                <c:pt idx="3">
                  <c:v>1097.49</c:v>
                </c:pt>
                <c:pt idx="4">
                  <c:v>1246.23</c:v>
                </c:pt>
              </c:numCache>
            </c:numRef>
          </c:val>
        </c:ser>
        <c:dLbls>
          <c:showLegendKey val="0"/>
          <c:showVal val="0"/>
          <c:showCatName val="0"/>
          <c:showSerName val="0"/>
          <c:showPercent val="0"/>
          <c:showBubbleSize val="0"/>
        </c:dLbls>
        <c:gapWidth val="150"/>
        <c:axId val="90747648"/>
        <c:axId val="907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ser>
        <c:dLbls>
          <c:showLegendKey val="0"/>
          <c:showVal val="0"/>
          <c:showCatName val="0"/>
          <c:showSerName val="0"/>
          <c:showPercent val="0"/>
          <c:showBubbleSize val="0"/>
        </c:dLbls>
        <c:marker val="1"/>
        <c:smooth val="0"/>
        <c:axId val="90747648"/>
        <c:axId val="90749568"/>
      </c:lineChart>
      <c:dateAx>
        <c:axId val="90747648"/>
        <c:scaling>
          <c:orientation val="minMax"/>
        </c:scaling>
        <c:delete val="1"/>
        <c:axPos val="b"/>
        <c:numFmt formatCode="ge" sourceLinked="1"/>
        <c:majorTickMark val="none"/>
        <c:minorTickMark val="none"/>
        <c:tickLblPos val="none"/>
        <c:crossAx val="90749568"/>
        <c:crosses val="autoZero"/>
        <c:auto val="1"/>
        <c:lblOffset val="100"/>
        <c:baseTimeUnit val="years"/>
      </c:dateAx>
      <c:valAx>
        <c:axId val="90749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246.81</c:v>
                </c:pt>
                <c:pt idx="1">
                  <c:v>234.39</c:v>
                </c:pt>
                <c:pt idx="2">
                  <c:v>220.99</c:v>
                </c:pt>
                <c:pt idx="3">
                  <c:v>208.23</c:v>
                </c:pt>
                <c:pt idx="4">
                  <c:v>195.39</c:v>
                </c:pt>
              </c:numCache>
            </c:numRef>
          </c:val>
        </c:ser>
        <c:dLbls>
          <c:showLegendKey val="0"/>
          <c:showVal val="0"/>
          <c:showCatName val="0"/>
          <c:showSerName val="0"/>
          <c:showPercent val="0"/>
          <c:showBubbleSize val="0"/>
        </c:dLbls>
        <c:gapWidth val="150"/>
        <c:axId val="90788224"/>
        <c:axId val="9079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ser>
        <c:dLbls>
          <c:showLegendKey val="0"/>
          <c:showVal val="0"/>
          <c:showCatName val="0"/>
          <c:showSerName val="0"/>
          <c:showPercent val="0"/>
          <c:showBubbleSize val="0"/>
        </c:dLbls>
        <c:marker val="1"/>
        <c:smooth val="0"/>
        <c:axId val="90788224"/>
        <c:axId val="90790144"/>
      </c:lineChart>
      <c:dateAx>
        <c:axId val="90788224"/>
        <c:scaling>
          <c:orientation val="minMax"/>
        </c:scaling>
        <c:delete val="1"/>
        <c:axPos val="b"/>
        <c:numFmt formatCode="ge" sourceLinked="1"/>
        <c:majorTickMark val="none"/>
        <c:minorTickMark val="none"/>
        <c:tickLblPos val="none"/>
        <c:crossAx val="90790144"/>
        <c:crosses val="autoZero"/>
        <c:auto val="1"/>
        <c:lblOffset val="100"/>
        <c:baseTimeUnit val="years"/>
      </c:dateAx>
      <c:valAx>
        <c:axId val="9079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07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96.58</c:v>
                </c:pt>
                <c:pt idx="1">
                  <c:v>90.07</c:v>
                </c:pt>
                <c:pt idx="2">
                  <c:v>113.56</c:v>
                </c:pt>
                <c:pt idx="3">
                  <c:v>112.03</c:v>
                </c:pt>
                <c:pt idx="4">
                  <c:v>116.03</c:v>
                </c:pt>
              </c:numCache>
            </c:numRef>
          </c:val>
        </c:ser>
        <c:dLbls>
          <c:showLegendKey val="0"/>
          <c:showVal val="0"/>
          <c:showCatName val="0"/>
          <c:showSerName val="0"/>
          <c:showPercent val="0"/>
          <c:showBubbleSize val="0"/>
        </c:dLbls>
        <c:gapWidth val="150"/>
        <c:axId val="91881472"/>
        <c:axId val="91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ser>
        <c:dLbls>
          <c:showLegendKey val="0"/>
          <c:showVal val="0"/>
          <c:showCatName val="0"/>
          <c:showSerName val="0"/>
          <c:showPercent val="0"/>
          <c:showBubbleSize val="0"/>
        </c:dLbls>
        <c:marker val="1"/>
        <c:smooth val="0"/>
        <c:axId val="91881472"/>
        <c:axId val="91883392"/>
      </c:lineChart>
      <c:dateAx>
        <c:axId val="91881472"/>
        <c:scaling>
          <c:orientation val="minMax"/>
        </c:scaling>
        <c:delete val="1"/>
        <c:axPos val="b"/>
        <c:numFmt formatCode="ge" sourceLinked="1"/>
        <c:majorTickMark val="none"/>
        <c:minorTickMark val="none"/>
        <c:tickLblPos val="none"/>
        <c:crossAx val="91883392"/>
        <c:crosses val="autoZero"/>
        <c:auto val="1"/>
        <c:lblOffset val="100"/>
        <c:baseTimeUnit val="years"/>
      </c:dateAx>
      <c:valAx>
        <c:axId val="91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8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186.1</c:v>
                </c:pt>
                <c:pt idx="1">
                  <c:v>199.65</c:v>
                </c:pt>
                <c:pt idx="2">
                  <c:v>154.91999999999999</c:v>
                </c:pt>
                <c:pt idx="3">
                  <c:v>156.71</c:v>
                </c:pt>
                <c:pt idx="4">
                  <c:v>151.54</c:v>
                </c:pt>
              </c:numCache>
            </c:numRef>
          </c:val>
        </c:ser>
        <c:dLbls>
          <c:showLegendKey val="0"/>
          <c:showVal val="0"/>
          <c:showCatName val="0"/>
          <c:showSerName val="0"/>
          <c:showPercent val="0"/>
          <c:showBubbleSize val="0"/>
        </c:dLbls>
        <c:gapWidth val="150"/>
        <c:axId val="91905024"/>
        <c:axId val="919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ser>
        <c:dLbls>
          <c:showLegendKey val="0"/>
          <c:showVal val="0"/>
          <c:showCatName val="0"/>
          <c:showSerName val="0"/>
          <c:showPercent val="0"/>
          <c:showBubbleSize val="0"/>
        </c:dLbls>
        <c:marker val="1"/>
        <c:smooth val="0"/>
        <c:axId val="91905024"/>
        <c:axId val="91915392"/>
      </c:lineChart>
      <c:dateAx>
        <c:axId val="91905024"/>
        <c:scaling>
          <c:orientation val="minMax"/>
        </c:scaling>
        <c:delete val="1"/>
        <c:axPos val="b"/>
        <c:numFmt formatCode="ge" sourceLinked="1"/>
        <c:majorTickMark val="none"/>
        <c:minorTickMark val="none"/>
        <c:tickLblPos val="none"/>
        <c:crossAx val="91915392"/>
        <c:crosses val="autoZero"/>
        <c:auto val="1"/>
        <c:lblOffset val="100"/>
        <c:baseTimeUnit val="years"/>
      </c:dateAx>
      <c:valAx>
        <c:axId val="919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0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和歌山県　橋本市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64382</v>
      </c>
      <c r="AM8" s="71"/>
      <c r="AN8" s="71"/>
      <c r="AO8" s="71"/>
      <c r="AP8" s="71"/>
      <c r="AQ8" s="71"/>
      <c r="AR8" s="71"/>
      <c r="AS8" s="71"/>
      <c r="AT8" s="67">
        <f>データ!$S$6</f>
        <v>130.55000000000001</v>
      </c>
      <c r="AU8" s="68"/>
      <c r="AV8" s="68"/>
      <c r="AW8" s="68"/>
      <c r="AX8" s="68"/>
      <c r="AY8" s="68"/>
      <c r="AZ8" s="68"/>
      <c r="BA8" s="68"/>
      <c r="BB8" s="70">
        <f>データ!$T$6</f>
        <v>493.16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91.59</v>
      </c>
      <c r="J10" s="68"/>
      <c r="K10" s="68"/>
      <c r="L10" s="68"/>
      <c r="M10" s="68"/>
      <c r="N10" s="68"/>
      <c r="O10" s="69"/>
      <c r="P10" s="70">
        <f>データ!$P$6</f>
        <v>98.31</v>
      </c>
      <c r="Q10" s="70"/>
      <c r="R10" s="70"/>
      <c r="S10" s="70"/>
      <c r="T10" s="70"/>
      <c r="U10" s="70"/>
      <c r="V10" s="70"/>
      <c r="W10" s="71">
        <f>データ!$Q$6</f>
        <v>3560</v>
      </c>
      <c r="X10" s="71"/>
      <c r="Y10" s="71"/>
      <c r="Z10" s="71"/>
      <c r="AA10" s="71"/>
      <c r="AB10" s="71"/>
      <c r="AC10" s="71"/>
      <c r="AD10" s="2"/>
      <c r="AE10" s="2"/>
      <c r="AF10" s="2"/>
      <c r="AG10" s="2"/>
      <c r="AH10" s="5"/>
      <c r="AI10" s="5"/>
      <c r="AJ10" s="5"/>
      <c r="AK10" s="5"/>
      <c r="AL10" s="71">
        <f>データ!$U$6</f>
        <v>63067</v>
      </c>
      <c r="AM10" s="71"/>
      <c r="AN10" s="71"/>
      <c r="AO10" s="71"/>
      <c r="AP10" s="71"/>
      <c r="AQ10" s="71"/>
      <c r="AR10" s="71"/>
      <c r="AS10" s="71"/>
      <c r="AT10" s="67">
        <f>データ!$V$6</f>
        <v>61.09</v>
      </c>
      <c r="AU10" s="68"/>
      <c r="AV10" s="68"/>
      <c r="AW10" s="68"/>
      <c r="AX10" s="68"/>
      <c r="AY10" s="68"/>
      <c r="AZ10" s="68"/>
      <c r="BA10" s="68"/>
      <c r="BB10" s="70">
        <f>データ!$W$6</f>
        <v>1032.3599999999999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302031</v>
      </c>
      <c r="D6" s="34">
        <f t="shared" si="3"/>
        <v>46</v>
      </c>
      <c r="E6" s="34">
        <f t="shared" si="3"/>
        <v>1</v>
      </c>
      <c r="F6" s="34">
        <f t="shared" si="3"/>
        <v>0</v>
      </c>
      <c r="G6" s="34">
        <f t="shared" si="3"/>
        <v>1</v>
      </c>
      <c r="H6" s="34" t="str">
        <f t="shared" si="3"/>
        <v>和歌山県　橋本市</v>
      </c>
      <c r="I6" s="34" t="str">
        <f t="shared" si="3"/>
        <v>法適用</v>
      </c>
      <c r="J6" s="34" t="str">
        <f t="shared" si="3"/>
        <v>水道事業</v>
      </c>
      <c r="K6" s="34" t="str">
        <f t="shared" si="3"/>
        <v>末端給水事業</v>
      </c>
      <c r="L6" s="34" t="str">
        <f t="shared" si="3"/>
        <v>A4</v>
      </c>
      <c r="M6" s="34">
        <f t="shared" si="3"/>
        <v>0</v>
      </c>
      <c r="N6" s="35" t="str">
        <f t="shared" si="3"/>
        <v>-</v>
      </c>
      <c r="O6" s="35">
        <f t="shared" si="3"/>
        <v>91.59</v>
      </c>
      <c r="P6" s="35">
        <f t="shared" si="3"/>
        <v>98.31</v>
      </c>
      <c r="Q6" s="35">
        <f t="shared" si="3"/>
        <v>3560</v>
      </c>
      <c r="R6" s="35">
        <f t="shared" si="3"/>
        <v>64382</v>
      </c>
      <c r="S6" s="35">
        <f t="shared" si="3"/>
        <v>130.55000000000001</v>
      </c>
      <c r="T6" s="35">
        <f t="shared" si="3"/>
        <v>493.16</v>
      </c>
      <c r="U6" s="35">
        <f t="shared" si="3"/>
        <v>63067</v>
      </c>
      <c r="V6" s="35">
        <f t="shared" si="3"/>
        <v>61.09</v>
      </c>
      <c r="W6" s="35">
        <f t="shared" si="3"/>
        <v>1032.3599999999999</v>
      </c>
      <c r="X6" s="36">
        <f>IF(X7="",NA(),X7)</f>
        <v>106.18</v>
      </c>
      <c r="Y6" s="36">
        <f t="shared" ref="Y6:AG6" si="4">IF(Y7="",NA(),Y7)</f>
        <v>99.43</v>
      </c>
      <c r="Z6" s="36">
        <f t="shared" si="4"/>
        <v>116.6</v>
      </c>
      <c r="AA6" s="36">
        <f t="shared" si="4"/>
        <v>114.84</v>
      </c>
      <c r="AB6" s="36">
        <f t="shared" si="4"/>
        <v>117.35</v>
      </c>
      <c r="AC6" s="36">
        <f t="shared" si="4"/>
        <v>108.24</v>
      </c>
      <c r="AD6" s="36">
        <f t="shared" si="4"/>
        <v>107.8</v>
      </c>
      <c r="AE6" s="36">
        <f t="shared" si="4"/>
        <v>111.96</v>
      </c>
      <c r="AF6" s="36">
        <f t="shared" si="4"/>
        <v>112.69</v>
      </c>
      <c r="AG6" s="36">
        <f t="shared" si="4"/>
        <v>113.16</v>
      </c>
      <c r="AH6" s="35" t="str">
        <f>IF(AH7="","",IF(AH7="-","【-】","【"&amp;SUBSTITUTE(TEXT(AH7,"#,##0.00"),"-","△")&amp;"】"))</f>
        <v>【114.35】</v>
      </c>
      <c r="AI6" s="36">
        <f>IF(AI7="",NA(),AI7)</f>
        <v>32</v>
      </c>
      <c r="AJ6" s="36">
        <f t="shared" ref="AJ6:AR6" si="5">IF(AJ7="",NA(),AJ7)</f>
        <v>31.22</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1083.17</v>
      </c>
      <c r="AU6" s="36">
        <f t="shared" ref="AU6:BC6" si="6">IF(AU7="",NA(),AU7)</f>
        <v>801.13</v>
      </c>
      <c r="AV6" s="36">
        <f t="shared" si="6"/>
        <v>963.01</v>
      </c>
      <c r="AW6" s="36">
        <f t="shared" si="6"/>
        <v>1097.49</v>
      </c>
      <c r="AX6" s="36">
        <f t="shared" si="6"/>
        <v>1246.23</v>
      </c>
      <c r="AY6" s="36">
        <f t="shared" si="6"/>
        <v>701</v>
      </c>
      <c r="AZ6" s="36">
        <f t="shared" si="6"/>
        <v>739.59</v>
      </c>
      <c r="BA6" s="36">
        <f t="shared" si="6"/>
        <v>335.95</v>
      </c>
      <c r="BB6" s="36">
        <f t="shared" si="6"/>
        <v>346.59</v>
      </c>
      <c r="BC6" s="36">
        <f t="shared" si="6"/>
        <v>357.82</v>
      </c>
      <c r="BD6" s="35" t="str">
        <f>IF(BD7="","",IF(BD7="-","【-】","【"&amp;SUBSTITUTE(TEXT(BD7,"#,##0.00"),"-","△")&amp;"】"))</f>
        <v>【262.87】</v>
      </c>
      <c r="BE6" s="36">
        <f>IF(BE7="",NA(),BE7)</f>
        <v>246.81</v>
      </c>
      <c r="BF6" s="36">
        <f t="shared" ref="BF6:BN6" si="7">IF(BF7="",NA(),BF7)</f>
        <v>234.39</v>
      </c>
      <c r="BG6" s="36">
        <f t="shared" si="7"/>
        <v>220.99</v>
      </c>
      <c r="BH6" s="36">
        <f t="shared" si="7"/>
        <v>208.23</v>
      </c>
      <c r="BI6" s="36">
        <f t="shared" si="7"/>
        <v>195.39</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96.58</v>
      </c>
      <c r="BQ6" s="36">
        <f t="shared" ref="BQ6:BY6" si="8">IF(BQ7="",NA(),BQ7)</f>
        <v>90.07</v>
      </c>
      <c r="BR6" s="36">
        <f t="shared" si="8"/>
        <v>113.56</v>
      </c>
      <c r="BS6" s="36">
        <f t="shared" si="8"/>
        <v>112.03</v>
      </c>
      <c r="BT6" s="36">
        <f t="shared" si="8"/>
        <v>116.03</v>
      </c>
      <c r="BU6" s="36">
        <f t="shared" si="8"/>
        <v>100.27</v>
      </c>
      <c r="BV6" s="36">
        <f t="shared" si="8"/>
        <v>99.46</v>
      </c>
      <c r="BW6" s="36">
        <f t="shared" si="8"/>
        <v>105.21</v>
      </c>
      <c r="BX6" s="36">
        <f t="shared" si="8"/>
        <v>105.71</v>
      </c>
      <c r="BY6" s="36">
        <f t="shared" si="8"/>
        <v>106.01</v>
      </c>
      <c r="BZ6" s="35" t="str">
        <f>IF(BZ7="","",IF(BZ7="-","【-】","【"&amp;SUBSTITUTE(TEXT(BZ7,"#,##0.00"),"-","△")&amp;"】"))</f>
        <v>【105.59】</v>
      </c>
      <c r="CA6" s="36">
        <f>IF(CA7="",NA(),CA7)</f>
        <v>186.1</v>
      </c>
      <c r="CB6" s="36">
        <f t="shared" ref="CB6:CJ6" si="9">IF(CB7="",NA(),CB7)</f>
        <v>199.65</v>
      </c>
      <c r="CC6" s="36">
        <f t="shared" si="9"/>
        <v>154.91999999999999</v>
      </c>
      <c r="CD6" s="36">
        <f t="shared" si="9"/>
        <v>156.71</v>
      </c>
      <c r="CE6" s="36">
        <f t="shared" si="9"/>
        <v>151.54</v>
      </c>
      <c r="CF6" s="36">
        <f t="shared" si="9"/>
        <v>169.62</v>
      </c>
      <c r="CG6" s="36">
        <f t="shared" si="9"/>
        <v>171.78</v>
      </c>
      <c r="CH6" s="36">
        <f t="shared" si="9"/>
        <v>162.59</v>
      </c>
      <c r="CI6" s="36">
        <f t="shared" si="9"/>
        <v>162.15</v>
      </c>
      <c r="CJ6" s="36">
        <f t="shared" si="9"/>
        <v>162.24</v>
      </c>
      <c r="CK6" s="35" t="str">
        <f>IF(CK7="","",IF(CK7="-","【-】","【"&amp;SUBSTITUTE(TEXT(CK7,"#,##0.00"),"-","△")&amp;"】"))</f>
        <v>【163.27】</v>
      </c>
      <c r="CL6" s="36">
        <f>IF(CL7="",NA(),CL7)</f>
        <v>38.909999999999997</v>
      </c>
      <c r="CM6" s="36">
        <f t="shared" ref="CM6:CU6" si="10">IF(CM7="",NA(),CM7)</f>
        <v>38.619999999999997</v>
      </c>
      <c r="CN6" s="36">
        <f t="shared" si="10"/>
        <v>37.590000000000003</v>
      </c>
      <c r="CO6" s="36">
        <f t="shared" si="10"/>
        <v>37.43</v>
      </c>
      <c r="CP6" s="36">
        <f t="shared" si="10"/>
        <v>37.46</v>
      </c>
      <c r="CQ6" s="36">
        <f t="shared" si="10"/>
        <v>59.88</v>
      </c>
      <c r="CR6" s="36">
        <f t="shared" si="10"/>
        <v>59.68</v>
      </c>
      <c r="CS6" s="36">
        <f t="shared" si="10"/>
        <v>59.17</v>
      </c>
      <c r="CT6" s="36">
        <f t="shared" si="10"/>
        <v>59.34</v>
      </c>
      <c r="CU6" s="36">
        <f t="shared" si="10"/>
        <v>59.11</v>
      </c>
      <c r="CV6" s="35" t="str">
        <f>IF(CV7="","",IF(CV7="-","【-】","【"&amp;SUBSTITUTE(TEXT(CV7,"#,##0.00"),"-","△")&amp;"】"))</f>
        <v>【59.94】</v>
      </c>
      <c r="CW6" s="36">
        <f>IF(CW7="",NA(),CW7)</f>
        <v>84.29</v>
      </c>
      <c r="CX6" s="36">
        <f t="shared" ref="CX6:DF6" si="11">IF(CX7="",NA(),CX7)</f>
        <v>84.67</v>
      </c>
      <c r="CY6" s="36">
        <f t="shared" si="11"/>
        <v>85.43</v>
      </c>
      <c r="CZ6" s="36">
        <f t="shared" si="11"/>
        <v>85.4</v>
      </c>
      <c r="DA6" s="36">
        <f t="shared" si="11"/>
        <v>84.94</v>
      </c>
      <c r="DB6" s="36">
        <f t="shared" si="11"/>
        <v>87.65</v>
      </c>
      <c r="DC6" s="36">
        <f t="shared" si="11"/>
        <v>87.63</v>
      </c>
      <c r="DD6" s="36">
        <f t="shared" si="11"/>
        <v>87.6</v>
      </c>
      <c r="DE6" s="36">
        <f t="shared" si="11"/>
        <v>87.74</v>
      </c>
      <c r="DF6" s="36">
        <f t="shared" si="11"/>
        <v>87.91</v>
      </c>
      <c r="DG6" s="35" t="str">
        <f>IF(DG7="","",IF(DG7="-","【-】","【"&amp;SUBSTITUTE(TEXT(DG7,"#,##0.00"),"-","△")&amp;"】"))</f>
        <v>【90.22】</v>
      </c>
      <c r="DH6" s="36">
        <f>IF(DH7="",NA(),DH7)</f>
        <v>44.33</v>
      </c>
      <c r="DI6" s="36">
        <f t="shared" ref="DI6:DQ6" si="12">IF(DI7="",NA(),DI7)</f>
        <v>45.7</v>
      </c>
      <c r="DJ6" s="36">
        <f t="shared" si="12"/>
        <v>45.42</v>
      </c>
      <c r="DK6" s="36">
        <f t="shared" si="12"/>
        <v>46.71</v>
      </c>
      <c r="DL6" s="36">
        <f t="shared" si="12"/>
        <v>47.7</v>
      </c>
      <c r="DM6" s="36">
        <f t="shared" si="12"/>
        <v>38.69</v>
      </c>
      <c r="DN6" s="36">
        <f t="shared" si="12"/>
        <v>39.65</v>
      </c>
      <c r="DO6" s="36">
        <f t="shared" si="12"/>
        <v>45.25</v>
      </c>
      <c r="DP6" s="36">
        <f t="shared" si="12"/>
        <v>46.27</v>
      </c>
      <c r="DQ6" s="36">
        <f t="shared" si="12"/>
        <v>46.88</v>
      </c>
      <c r="DR6" s="35" t="str">
        <f>IF(DR7="","",IF(DR7="-","【-】","【"&amp;SUBSTITUTE(TEXT(DR7,"#,##0.00"),"-","△")&amp;"】"))</f>
        <v>【47.91】</v>
      </c>
      <c r="DS6" s="36">
        <f>IF(DS7="",NA(),DS7)</f>
        <v>8.27</v>
      </c>
      <c r="DT6" s="36">
        <f t="shared" ref="DT6:EB6" si="13">IF(DT7="",NA(),DT7)</f>
        <v>8.58</v>
      </c>
      <c r="DU6" s="36">
        <f t="shared" si="13"/>
        <v>8.73</v>
      </c>
      <c r="DV6" s="36">
        <f t="shared" si="13"/>
        <v>8.82</v>
      </c>
      <c r="DW6" s="36">
        <f t="shared" si="13"/>
        <v>9.0500000000000007</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0.49</v>
      </c>
      <c r="EE6" s="36">
        <f t="shared" ref="EE6:EM6" si="14">IF(EE7="",NA(),EE7)</f>
        <v>0.28999999999999998</v>
      </c>
      <c r="EF6" s="36">
        <f t="shared" si="14"/>
        <v>0.28999999999999998</v>
      </c>
      <c r="EG6" s="36">
        <f t="shared" si="14"/>
        <v>0.22</v>
      </c>
      <c r="EH6" s="36">
        <f t="shared" si="14"/>
        <v>0.24</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302031</v>
      </c>
      <c r="D7" s="38">
        <v>46</v>
      </c>
      <c r="E7" s="38">
        <v>1</v>
      </c>
      <c r="F7" s="38">
        <v>0</v>
      </c>
      <c r="G7" s="38">
        <v>1</v>
      </c>
      <c r="H7" s="38" t="s">
        <v>105</v>
      </c>
      <c r="I7" s="38" t="s">
        <v>106</v>
      </c>
      <c r="J7" s="38" t="s">
        <v>107</v>
      </c>
      <c r="K7" s="38" t="s">
        <v>108</v>
      </c>
      <c r="L7" s="38" t="s">
        <v>109</v>
      </c>
      <c r="M7" s="38"/>
      <c r="N7" s="39" t="s">
        <v>110</v>
      </c>
      <c r="O7" s="39">
        <v>91.59</v>
      </c>
      <c r="P7" s="39">
        <v>98.31</v>
      </c>
      <c r="Q7" s="39">
        <v>3560</v>
      </c>
      <c r="R7" s="39">
        <v>64382</v>
      </c>
      <c r="S7" s="39">
        <v>130.55000000000001</v>
      </c>
      <c r="T7" s="39">
        <v>493.16</v>
      </c>
      <c r="U7" s="39">
        <v>63067</v>
      </c>
      <c r="V7" s="39">
        <v>61.09</v>
      </c>
      <c r="W7" s="39">
        <v>1032.3599999999999</v>
      </c>
      <c r="X7" s="39">
        <v>106.18</v>
      </c>
      <c r="Y7" s="39">
        <v>99.43</v>
      </c>
      <c r="Z7" s="39">
        <v>116.6</v>
      </c>
      <c r="AA7" s="39">
        <v>114.84</v>
      </c>
      <c r="AB7" s="39">
        <v>117.35</v>
      </c>
      <c r="AC7" s="39">
        <v>108.24</v>
      </c>
      <c r="AD7" s="39">
        <v>107.8</v>
      </c>
      <c r="AE7" s="39">
        <v>111.96</v>
      </c>
      <c r="AF7" s="39">
        <v>112.69</v>
      </c>
      <c r="AG7" s="39">
        <v>113.16</v>
      </c>
      <c r="AH7" s="39">
        <v>114.35</v>
      </c>
      <c r="AI7" s="39">
        <v>32</v>
      </c>
      <c r="AJ7" s="39">
        <v>31.22</v>
      </c>
      <c r="AK7" s="39">
        <v>0</v>
      </c>
      <c r="AL7" s="39">
        <v>0</v>
      </c>
      <c r="AM7" s="39">
        <v>0</v>
      </c>
      <c r="AN7" s="39">
        <v>4.46</v>
      </c>
      <c r="AO7" s="39">
        <v>4.3899999999999997</v>
      </c>
      <c r="AP7" s="39">
        <v>0.41</v>
      </c>
      <c r="AQ7" s="39">
        <v>0.54</v>
      </c>
      <c r="AR7" s="39">
        <v>0.68</v>
      </c>
      <c r="AS7" s="39">
        <v>0.79</v>
      </c>
      <c r="AT7" s="39">
        <v>1083.17</v>
      </c>
      <c r="AU7" s="39">
        <v>801.13</v>
      </c>
      <c r="AV7" s="39">
        <v>963.01</v>
      </c>
      <c r="AW7" s="39">
        <v>1097.49</v>
      </c>
      <c r="AX7" s="39">
        <v>1246.23</v>
      </c>
      <c r="AY7" s="39">
        <v>701</v>
      </c>
      <c r="AZ7" s="39">
        <v>739.59</v>
      </c>
      <c r="BA7" s="39">
        <v>335.95</v>
      </c>
      <c r="BB7" s="39">
        <v>346.59</v>
      </c>
      <c r="BC7" s="39">
        <v>357.82</v>
      </c>
      <c r="BD7" s="39">
        <v>262.87</v>
      </c>
      <c r="BE7" s="39">
        <v>246.81</v>
      </c>
      <c r="BF7" s="39">
        <v>234.39</v>
      </c>
      <c r="BG7" s="39">
        <v>220.99</v>
      </c>
      <c r="BH7" s="39">
        <v>208.23</v>
      </c>
      <c r="BI7" s="39">
        <v>195.39</v>
      </c>
      <c r="BJ7" s="39">
        <v>330.99</v>
      </c>
      <c r="BK7" s="39">
        <v>324.08999999999997</v>
      </c>
      <c r="BL7" s="39">
        <v>319.82</v>
      </c>
      <c r="BM7" s="39">
        <v>312.02999999999997</v>
      </c>
      <c r="BN7" s="39">
        <v>307.45999999999998</v>
      </c>
      <c r="BO7" s="39">
        <v>270.87</v>
      </c>
      <c r="BP7" s="39">
        <v>96.58</v>
      </c>
      <c r="BQ7" s="39">
        <v>90.07</v>
      </c>
      <c r="BR7" s="39">
        <v>113.56</v>
      </c>
      <c r="BS7" s="39">
        <v>112.03</v>
      </c>
      <c r="BT7" s="39">
        <v>116.03</v>
      </c>
      <c r="BU7" s="39">
        <v>100.27</v>
      </c>
      <c r="BV7" s="39">
        <v>99.46</v>
      </c>
      <c r="BW7" s="39">
        <v>105.21</v>
      </c>
      <c r="BX7" s="39">
        <v>105.71</v>
      </c>
      <c r="BY7" s="39">
        <v>106.01</v>
      </c>
      <c r="BZ7" s="39">
        <v>105.59</v>
      </c>
      <c r="CA7" s="39">
        <v>186.1</v>
      </c>
      <c r="CB7" s="39">
        <v>199.65</v>
      </c>
      <c r="CC7" s="39">
        <v>154.91999999999999</v>
      </c>
      <c r="CD7" s="39">
        <v>156.71</v>
      </c>
      <c r="CE7" s="39">
        <v>151.54</v>
      </c>
      <c r="CF7" s="39">
        <v>169.62</v>
      </c>
      <c r="CG7" s="39">
        <v>171.78</v>
      </c>
      <c r="CH7" s="39">
        <v>162.59</v>
      </c>
      <c r="CI7" s="39">
        <v>162.15</v>
      </c>
      <c r="CJ7" s="39">
        <v>162.24</v>
      </c>
      <c r="CK7" s="39">
        <v>163.27000000000001</v>
      </c>
      <c r="CL7" s="39">
        <v>38.909999999999997</v>
      </c>
      <c r="CM7" s="39">
        <v>38.619999999999997</v>
      </c>
      <c r="CN7" s="39">
        <v>37.590000000000003</v>
      </c>
      <c r="CO7" s="39">
        <v>37.43</v>
      </c>
      <c r="CP7" s="39">
        <v>37.46</v>
      </c>
      <c r="CQ7" s="39">
        <v>59.88</v>
      </c>
      <c r="CR7" s="39">
        <v>59.68</v>
      </c>
      <c r="CS7" s="39">
        <v>59.17</v>
      </c>
      <c r="CT7" s="39">
        <v>59.34</v>
      </c>
      <c r="CU7" s="39">
        <v>59.11</v>
      </c>
      <c r="CV7" s="39">
        <v>59.94</v>
      </c>
      <c r="CW7" s="39">
        <v>84.29</v>
      </c>
      <c r="CX7" s="39">
        <v>84.67</v>
      </c>
      <c r="CY7" s="39">
        <v>85.43</v>
      </c>
      <c r="CZ7" s="39">
        <v>85.4</v>
      </c>
      <c r="DA7" s="39">
        <v>84.94</v>
      </c>
      <c r="DB7" s="39">
        <v>87.65</v>
      </c>
      <c r="DC7" s="39">
        <v>87.63</v>
      </c>
      <c r="DD7" s="39">
        <v>87.6</v>
      </c>
      <c r="DE7" s="39">
        <v>87.74</v>
      </c>
      <c r="DF7" s="39">
        <v>87.91</v>
      </c>
      <c r="DG7" s="39">
        <v>90.22</v>
      </c>
      <c r="DH7" s="39">
        <v>44.33</v>
      </c>
      <c r="DI7" s="39">
        <v>45.7</v>
      </c>
      <c r="DJ7" s="39">
        <v>45.42</v>
      </c>
      <c r="DK7" s="39">
        <v>46.71</v>
      </c>
      <c r="DL7" s="39">
        <v>47.7</v>
      </c>
      <c r="DM7" s="39">
        <v>38.69</v>
      </c>
      <c r="DN7" s="39">
        <v>39.65</v>
      </c>
      <c r="DO7" s="39">
        <v>45.25</v>
      </c>
      <c r="DP7" s="39">
        <v>46.27</v>
      </c>
      <c r="DQ7" s="39">
        <v>46.88</v>
      </c>
      <c r="DR7" s="39">
        <v>47.91</v>
      </c>
      <c r="DS7" s="39">
        <v>8.27</v>
      </c>
      <c r="DT7" s="39">
        <v>8.58</v>
      </c>
      <c r="DU7" s="39">
        <v>8.73</v>
      </c>
      <c r="DV7" s="39">
        <v>8.82</v>
      </c>
      <c r="DW7" s="39">
        <v>9.0500000000000007</v>
      </c>
      <c r="DX7" s="39">
        <v>8.4</v>
      </c>
      <c r="DY7" s="39">
        <v>9.7100000000000009</v>
      </c>
      <c r="DZ7" s="39">
        <v>10.71</v>
      </c>
      <c r="EA7" s="39">
        <v>10.93</v>
      </c>
      <c r="EB7" s="39">
        <v>13.39</v>
      </c>
      <c r="EC7" s="39">
        <v>15</v>
      </c>
      <c r="ED7" s="39">
        <v>0.49</v>
      </c>
      <c r="EE7" s="39">
        <v>0.28999999999999998</v>
      </c>
      <c r="EF7" s="39">
        <v>0.28999999999999998</v>
      </c>
      <c r="EG7" s="39">
        <v>0.22</v>
      </c>
      <c r="EH7" s="39">
        <v>0.24</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2018-02-26T02:48:48Z</cp:lastPrinted>
  <dcterms:created xsi:type="dcterms:W3CDTF">2017-12-25T01:33:19Z</dcterms:created>
  <dcterms:modified xsi:type="dcterms:W3CDTF">2018-02-26T02:50:19Z</dcterms:modified>
  <cp:category/>
</cp:coreProperties>
</file>