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AY8" i="4" s="1"/>
  <c r="R6" i="5"/>
  <c r="AQ8" i="4" s="1"/>
  <c r="Q6" i="5"/>
  <c r="AI8" i="4" s="1"/>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J10" i="4"/>
  <c r="B10" i="4"/>
  <c r="Z8" i="4"/>
  <c r="J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<sst xmlns="http://schemas.openxmlformats.org/spreadsheetml/2006/main" count="218" uniqueCount="108">
  <si>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</si>
  <si>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</si>
  <si>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</si>
  <si>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</si>
  <si>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</si>
  <si>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</si>
  <si>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</si>
  <si>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</si>
  <si>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</si>
  <si>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</si>
  <si>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</si>
  <si>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</si>
  <si>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</si>
  <si>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</si>
  <si>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</si>
  <si>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</si>
  <si>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</si>
  <si>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</si>
  <si>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</si>
  <si>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</si>
  <si>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</si>
  <si>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</si>
  <si>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</si>
  <si>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</si>
  <si>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</si>
  <si>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</si>
  <si>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</si>
  <si>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</si>
  <si>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</si>
  <si>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</si>
  <si>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</si>
  <si>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</si>
  <si>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</si>
  <si>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</si>
  <si>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</si>
  <si>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</si>
  <si>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</si>
  <si>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</si>
  <si>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</si>
  <si>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</si>
  <si>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</si>
  <si>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</si>
  <si>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</si>
  <si>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</si>
  <si>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</si>
  <si>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</si>
  <si>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</si>
  <si>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</si>
  <si>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</si>
  <si>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</si>
  <si>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</si>
  <si>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</si>
  <si>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</si>
  <si>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</si>
  <si>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</si>
  <si>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</si>
  <si>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</si>
  <si>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</si>
  <si>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</si>
  <si>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</si>
  <si>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</si>
  <si>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</si>
  <si>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</si>
  <si>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</si>
  <si>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</si>
  <si>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</si>
  <si>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</si>
  <si>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</si>
  <si>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</si>
  <si>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</si>
  <si>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</si>
  <si>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</si>
  <si>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</si>
  <si>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</si>
  <si>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</si>
  <si>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</si>
  <si>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</si>
  <si>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</si>
  <si>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</si>
  <si>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</si>
  <si>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</si>
  <si>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</si>
  <si>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</si>
  <si>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</si>
  <si>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</si>
  <si>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</si>
  <si>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</si>
  <si>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</si>
  <si>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</si>
  <si>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</si>
  <si>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</si>
  <si>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</si>
  <si>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</si>
  <si>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橋本市</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</si>
  <si>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</si>
  <si>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</si>
  <si>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</si>
  <si>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</si>
  <si>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</si>
  <si>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</si>
  <si>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</si>
  <si>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</si>
  <si>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</si>
  <si>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</si>
  <si>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</si>
  <si>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西畑簡易水道事業、九重簡易水道事業は平成29年4月から上水道事業に統合する。</t>
    <phoneticPr fontId="4"/>
  </si>
  <si>
    <t>　①収益的収支比率はほぼ100%であり総費用や企業債償還金を料金収入や一般会計からの繰入れでまかなっている。このうち、料金収入でまかなえている割合は⑤料金回収率の10%～15%であり、料金収入で不足する経費は一般会計から繰り入れているため、一般会計の負担が大きい。
　一般会計の負担を軽減するため、主に人件費を削減してきたが、平成27年度は修繕費の増加により、若干⑥給水原価が増加した。
　また、⑦施設利用率は20%弱と低く、過剰な施設整備となっている。</t>
    <rPh sb="155" eb="157">
      <t>サクゲン</t>
    </rPh>
    <phoneticPr fontId="4"/>
  </si>
  <si>
    <t>　九重簡易水道は平成15年度施行と新しく、上水道事業に統合後も水道本管を引きつづき利用する。一方で、西畑簡易水道は昭和55年度施行であり、老朽化が進んでいるため、上水道事業への統合に際し既存施設は全て廃止する。
　平成27年度も前年度に引き続き、上水道事業へ統合するための施設整備を行っているが翌年度に工事を繰越したため③管路更新率は0となっている。</t>
    <rPh sb="107" eb="109">
      <t>ヘイセイ</t>
    </rPh>
    <rPh sb="111" eb="113">
      <t>ネンド</t>
    </rPh>
    <rPh sb="114" eb="117">
      <t>ゼンネンド</t>
    </rPh>
    <rPh sb="118" eb="119">
      <t>ヒ</t>
    </rPh>
    <rPh sb="120" eb="121">
      <t>ツヅ</t>
    </rPh>
    <rPh sb="141" eb="142">
      <t>オコナ</t>
    </rPh>
    <rPh sb="147" eb="150">
      <t>ヨクネンド</t>
    </rPh>
    <rPh sb="151" eb="153">
      <t>コウジ</t>
    </rPh>
    <rPh sb="154" eb="156">
      <t>クリコ</t>
    </rPh>
    <rPh sb="161" eb="163">
      <t>カンロ</t>
    </rPh>
    <rPh sb="163" eb="165">
      <t>コウシン</t>
    </rPh>
    <rPh sb="165" eb="166">
      <t>リツ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</si>
</sst>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formatCode="#,##0.00;&quot;△&quot;#,##0.00;&quot;-&quot;">
                  <c:v>23.75</c:v>
                </c:pt>
                <c:pt idx="4">
                  <c:v>0</c:v>
                </c:pt>
              </c:numCache>
            </c:numRef>
          </c:val>
        </c:ser>
        <c:dLbls>
          <c:showLegendKey val="0"/>
          <c:showVal val="0"/>
          <c:showCatName val="0"/>
          <c:showSerName val="0"/>
          <c:showPercent val="0"/>
          <c:showBubbleSize val="0"/>
        </c:dLbls>
        <c:gapWidth val="150"/>
        <c:axId val="73262592"/>
        <c:axId val="7326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0.37</c:v>
                </c:pt>
                <c:pt idx="2">
                  <c:v>0.7</c:v>
                </c:pt>
                <c:pt idx="3">
                  <c:v>0.91</c:v>
                </c:pt>
                <c:pt idx="4">
                  <c:v>1.26</c:v>
                </c:pt>
              </c:numCache>
            </c:numRef>
          </c:val>
          <c:smooth val="0"/>
        </c:ser>
        <c:dLbls>
          <c:showLegendKey val="0"/>
          <c:showVal val="0"/>
          <c:showCatName val="0"/>
          <c:showSerName val="0"/>
          <c:showPercent val="0"/>
          <c:showBubbleSize val="0"/>
        </c:dLbls>
        <c:marker val="1"/>
        <c:smooth val="0"/>
        <c:axId val="73262592"/>
        <c:axId val="73264512"/>
      </c:lineChart>
      <c:dateAx>
        <c:axId val="73262592"/>
        <c:scaling>
          <c:orientation val="minMax"/>
        </c:scaling>
        <c:delete val="1"/>
        <c:axPos val="b"/>
        <c:numFmt formatCode="ge" sourceLinked="1"/>
        <c:majorTickMark val="none"/>
        <c:minorTickMark val="none"/>
        <c:tickLblPos val="none"/>
        <c:crossAx val="73264512"/>
        <c:crosses val="autoZero"/>
        <c:auto val="1"/>
        <c:lblOffset val="100"/>
        <c:baseTimeUnit val="years"/>
      </c:dateAx>
      <c:valAx>
        <c:axId val="7326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6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22.36</c:v>
                </c:pt>
                <c:pt idx="1">
                  <c:v>24.24</c:v>
                </c:pt>
                <c:pt idx="2">
                  <c:v>21.95</c:v>
                </c:pt>
                <c:pt idx="3">
                  <c:v>22.04</c:v>
                </c:pt>
                <c:pt idx="4">
                  <c:v>22.22</c:v>
                </c:pt>
              </c:numCache>
            </c:numRef>
          </c:val>
        </c:ser>
        <c:dLbls>
          <c:showLegendKey val="0"/>
          <c:showVal val="0"/>
          <c:showCatName val="0"/>
          <c:showSerName val="0"/>
          <c:showPercent val="0"/>
          <c:showBubbleSize val="0"/>
        </c:dLbls>
        <c:gapWidth val="150"/>
        <c:axId val="74336128"/>
        <c:axId val="7434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50.66</c:v>
                </c:pt>
                <c:pt idx="1">
                  <c:v>51.11</c:v>
                </c:pt>
                <c:pt idx="2">
                  <c:v>50.49</c:v>
                </c:pt>
                <c:pt idx="3">
                  <c:v>48.36</c:v>
                </c:pt>
                <c:pt idx="4">
                  <c:v>48.7</c:v>
                </c:pt>
              </c:numCache>
            </c:numRef>
          </c:val>
          <c:smooth val="0"/>
        </c:ser>
        <c:dLbls>
          <c:showLegendKey val="0"/>
          <c:showVal val="0"/>
          <c:showCatName val="0"/>
          <c:showSerName val="0"/>
          <c:showPercent val="0"/>
          <c:showBubbleSize val="0"/>
        </c:dLbls>
        <c:marker val="1"/>
        <c:smooth val="0"/>
        <c:axId val="74336128"/>
        <c:axId val="74346496"/>
      </c:lineChart>
      <c:dateAx>
        <c:axId val="74336128"/>
        <c:scaling>
          <c:orientation val="minMax"/>
        </c:scaling>
        <c:delete val="1"/>
        <c:axPos val="b"/>
        <c:numFmt formatCode="ge" sourceLinked="1"/>
        <c:majorTickMark val="none"/>
        <c:minorTickMark val="none"/>
        <c:tickLblPos val="none"/>
        <c:crossAx val="74346496"/>
        <c:crosses val="autoZero"/>
        <c:auto val="1"/>
        <c:lblOffset val="100"/>
        <c:baseTimeUnit val="years"/>
      </c:dateAx>
      <c:valAx>
        <c:axId val="7434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33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98</c:v>
                </c:pt>
                <c:pt idx="1">
                  <c:v>88.96</c:v>
                </c:pt>
                <c:pt idx="2">
                  <c:v>98.01</c:v>
                </c:pt>
                <c:pt idx="3">
                  <c:v>98</c:v>
                </c:pt>
                <c:pt idx="4">
                  <c:v>95.38</c:v>
                </c:pt>
              </c:numCache>
            </c:numRef>
          </c:val>
        </c:ser>
        <c:dLbls>
          <c:showLegendKey val="0"/>
          <c:showVal val="0"/>
          <c:showCatName val="0"/>
          <c:showSerName val="0"/>
          <c:showPercent val="0"/>
          <c:showBubbleSize val="0"/>
        </c:dLbls>
        <c:gapWidth val="150"/>
        <c:axId val="74380800"/>
        <c:axId val="7438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74.13</c:v>
                </c:pt>
                <c:pt idx="1">
                  <c:v>74.16</c:v>
                </c:pt>
                <c:pt idx="2">
                  <c:v>74.209999999999994</c:v>
                </c:pt>
                <c:pt idx="3">
                  <c:v>75.239999999999995</c:v>
                </c:pt>
                <c:pt idx="4">
                  <c:v>74.959999999999994</c:v>
                </c:pt>
              </c:numCache>
            </c:numRef>
          </c:val>
          <c:smooth val="0"/>
        </c:ser>
        <c:dLbls>
          <c:showLegendKey val="0"/>
          <c:showVal val="0"/>
          <c:showCatName val="0"/>
          <c:showSerName val="0"/>
          <c:showPercent val="0"/>
          <c:showBubbleSize val="0"/>
        </c:dLbls>
        <c:marker val="1"/>
        <c:smooth val="0"/>
        <c:axId val="74380800"/>
        <c:axId val="74382720"/>
      </c:lineChart>
      <c:dateAx>
        <c:axId val="74380800"/>
        <c:scaling>
          <c:orientation val="minMax"/>
        </c:scaling>
        <c:delete val="1"/>
        <c:axPos val="b"/>
        <c:numFmt formatCode="ge" sourceLinked="1"/>
        <c:majorTickMark val="none"/>
        <c:minorTickMark val="none"/>
        <c:tickLblPos val="none"/>
        <c:crossAx val="74382720"/>
        <c:crosses val="autoZero"/>
        <c:auto val="1"/>
        <c:lblOffset val="100"/>
        <c:baseTimeUnit val="years"/>
      </c:dateAx>
      <c:valAx>
        <c:axId val="7438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38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96.48</c:v>
                </c:pt>
                <c:pt idx="1">
                  <c:v>95.39</c:v>
                </c:pt>
                <c:pt idx="2">
                  <c:v>94.54</c:v>
                </c:pt>
                <c:pt idx="3">
                  <c:v>94.53</c:v>
                </c:pt>
                <c:pt idx="4">
                  <c:v>94.44</c:v>
                </c:pt>
              </c:numCache>
            </c:numRef>
          </c:val>
        </c:ser>
        <c:dLbls>
          <c:showLegendKey val="0"/>
          <c:showVal val="0"/>
          <c:showCatName val="0"/>
          <c:showSerName val="0"/>
          <c:showPercent val="0"/>
          <c:showBubbleSize val="0"/>
        </c:dLbls>
        <c:gapWidth val="150"/>
        <c:axId val="73446528"/>
        <c:axId val="7344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68.61</c:v>
                </c:pt>
                <c:pt idx="1">
                  <c:v>70.760000000000005</c:v>
                </c:pt>
                <c:pt idx="2">
                  <c:v>71.66</c:v>
                </c:pt>
                <c:pt idx="3">
                  <c:v>73.06</c:v>
                </c:pt>
                <c:pt idx="4">
                  <c:v>72.03</c:v>
                </c:pt>
              </c:numCache>
            </c:numRef>
          </c:val>
          <c:smooth val="0"/>
        </c:ser>
        <c:dLbls>
          <c:showLegendKey val="0"/>
          <c:showVal val="0"/>
          <c:showCatName val="0"/>
          <c:showSerName val="0"/>
          <c:showPercent val="0"/>
          <c:showBubbleSize val="0"/>
        </c:dLbls>
        <c:marker val="1"/>
        <c:smooth val="0"/>
        <c:axId val="73446528"/>
        <c:axId val="73448448"/>
      </c:lineChart>
      <c:dateAx>
        <c:axId val="73446528"/>
        <c:scaling>
          <c:orientation val="minMax"/>
        </c:scaling>
        <c:delete val="1"/>
        <c:axPos val="b"/>
        <c:numFmt formatCode="ge" sourceLinked="1"/>
        <c:majorTickMark val="none"/>
        <c:minorTickMark val="none"/>
        <c:tickLblPos val="none"/>
        <c:crossAx val="73448448"/>
        <c:crosses val="autoZero"/>
        <c:auto val="1"/>
        <c:lblOffset val="100"/>
        <c:baseTimeUnit val="years"/>
      </c:dateAx>
      <c:valAx>
        <c:axId val="7344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44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4007296"/>
        <c:axId val="7400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4007296"/>
        <c:axId val="74009216"/>
      </c:lineChart>
      <c:dateAx>
        <c:axId val="74007296"/>
        <c:scaling>
          <c:orientation val="minMax"/>
        </c:scaling>
        <c:delete val="1"/>
        <c:axPos val="b"/>
        <c:numFmt formatCode="ge" sourceLinked="1"/>
        <c:majorTickMark val="none"/>
        <c:minorTickMark val="none"/>
        <c:tickLblPos val="none"/>
        <c:crossAx val="74009216"/>
        <c:crosses val="autoZero"/>
        <c:auto val="1"/>
        <c:lblOffset val="100"/>
        <c:baseTimeUnit val="years"/>
      </c:dateAx>
      <c:valAx>
        <c:axId val="7400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00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4051968"/>
        <c:axId val="7405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4051968"/>
        <c:axId val="74053888"/>
      </c:lineChart>
      <c:dateAx>
        <c:axId val="74051968"/>
        <c:scaling>
          <c:orientation val="minMax"/>
        </c:scaling>
        <c:delete val="1"/>
        <c:axPos val="b"/>
        <c:numFmt formatCode="ge" sourceLinked="1"/>
        <c:majorTickMark val="none"/>
        <c:minorTickMark val="none"/>
        <c:tickLblPos val="none"/>
        <c:crossAx val="74053888"/>
        <c:crosses val="autoZero"/>
        <c:auto val="1"/>
        <c:lblOffset val="100"/>
        <c:baseTimeUnit val="years"/>
      </c:dateAx>
      <c:valAx>
        <c:axId val="7405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05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4154368"/>
        <c:axId val="7415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4154368"/>
        <c:axId val="74156288"/>
      </c:lineChart>
      <c:dateAx>
        <c:axId val="74154368"/>
        <c:scaling>
          <c:orientation val="minMax"/>
        </c:scaling>
        <c:delete val="1"/>
        <c:axPos val="b"/>
        <c:numFmt formatCode="ge" sourceLinked="1"/>
        <c:majorTickMark val="none"/>
        <c:minorTickMark val="none"/>
        <c:tickLblPos val="none"/>
        <c:crossAx val="74156288"/>
        <c:crosses val="autoZero"/>
        <c:auto val="1"/>
        <c:lblOffset val="100"/>
        <c:baseTimeUnit val="years"/>
      </c:dateAx>
      <c:valAx>
        <c:axId val="7415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15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4461184"/>
        <c:axId val="7446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4461184"/>
        <c:axId val="74463104"/>
      </c:lineChart>
      <c:dateAx>
        <c:axId val="74461184"/>
        <c:scaling>
          <c:orientation val="minMax"/>
        </c:scaling>
        <c:delete val="1"/>
        <c:axPos val="b"/>
        <c:numFmt formatCode="ge" sourceLinked="1"/>
        <c:majorTickMark val="none"/>
        <c:minorTickMark val="none"/>
        <c:tickLblPos val="none"/>
        <c:crossAx val="74463104"/>
        <c:crosses val="autoZero"/>
        <c:auto val="1"/>
        <c:lblOffset val="100"/>
        <c:baseTimeUnit val="years"/>
      </c:dateAx>
      <c:valAx>
        <c:axId val="7446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46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876.48</c:v>
                </c:pt>
                <c:pt idx="1">
                  <c:v>841.62</c:v>
                </c:pt>
                <c:pt idx="2">
                  <c:v>802.85</c:v>
                </c:pt>
                <c:pt idx="3">
                  <c:v>763.63</c:v>
                </c:pt>
                <c:pt idx="4">
                  <c:v>737.79</c:v>
                </c:pt>
              </c:numCache>
            </c:numRef>
          </c:val>
        </c:ser>
        <c:dLbls>
          <c:showLegendKey val="0"/>
          <c:showVal val="0"/>
          <c:showCatName val="0"/>
          <c:showSerName val="0"/>
          <c:showPercent val="0"/>
          <c:showBubbleSize val="0"/>
        </c:dLbls>
        <c:gapWidth val="150"/>
        <c:axId val="74489216"/>
        <c:axId val="7450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1442.51</c:v>
                </c:pt>
                <c:pt idx="1">
                  <c:v>1496.15</c:v>
                </c:pt>
                <c:pt idx="2">
                  <c:v>1462.56</c:v>
                </c:pt>
                <c:pt idx="3">
                  <c:v>1486.62</c:v>
                </c:pt>
                <c:pt idx="4">
                  <c:v>1510.14</c:v>
                </c:pt>
              </c:numCache>
            </c:numRef>
          </c:val>
          <c:smooth val="0"/>
        </c:ser>
        <c:dLbls>
          <c:showLegendKey val="0"/>
          <c:showVal val="0"/>
          <c:showCatName val="0"/>
          <c:showSerName val="0"/>
          <c:showPercent val="0"/>
          <c:showBubbleSize val="0"/>
        </c:dLbls>
        <c:marker val="1"/>
        <c:smooth val="0"/>
        <c:axId val="74489216"/>
        <c:axId val="74507776"/>
      </c:lineChart>
      <c:dateAx>
        <c:axId val="74489216"/>
        <c:scaling>
          <c:orientation val="minMax"/>
        </c:scaling>
        <c:delete val="1"/>
        <c:axPos val="b"/>
        <c:numFmt formatCode="ge" sourceLinked="1"/>
        <c:majorTickMark val="none"/>
        <c:minorTickMark val="none"/>
        <c:tickLblPos val="none"/>
        <c:crossAx val="74507776"/>
        <c:crosses val="autoZero"/>
        <c:auto val="1"/>
        <c:lblOffset val="100"/>
        <c:baseTimeUnit val="years"/>
      </c:dateAx>
      <c:valAx>
        <c:axId val="7450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48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10.89</c:v>
                </c:pt>
                <c:pt idx="1">
                  <c:v>13.44</c:v>
                </c:pt>
                <c:pt idx="2">
                  <c:v>14.91</c:v>
                </c:pt>
                <c:pt idx="3">
                  <c:v>14.67</c:v>
                </c:pt>
                <c:pt idx="4">
                  <c:v>14.42</c:v>
                </c:pt>
              </c:numCache>
            </c:numRef>
          </c:val>
        </c:ser>
        <c:dLbls>
          <c:showLegendKey val="0"/>
          <c:showVal val="0"/>
          <c:showCatName val="0"/>
          <c:showSerName val="0"/>
          <c:showPercent val="0"/>
          <c:showBubbleSize val="0"/>
        </c:dLbls>
        <c:gapWidth val="150"/>
        <c:axId val="74214400"/>
        <c:axId val="7421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33.299999999999997</c:v>
                </c:pt>
                <c:pt idx="1">
                  <c:v>33.01</c:v>
                </c:pt>
                <c:pt idx="2">
                  <c:v>32.39</c:v>
                </c:pt>
                <c:pt idx="3">
                  <c:v>24.39</c:v>
                </c:pt>
                <c:pt idx="4">
                  <c:v>22.67</c:v>
                </c:pt>
              </c:numCache>
            </c:numRef>
          </c:val>
          <c:smooth val="0"/>
        </c:ser>
        <c:dLbls>
          <c:showLegendKey val="0"/>
          <c:showVal val="0"/>
          <c:showCatName val="0"/>
          <c:showSerName val="0"/>
          <c:showPercent val="0"/>
          <c:showBubbleSize val="0"/>
        </c:dLbls>
        <c:marker val="1"/>
        <c:smooth val="0"/>
        <c:axId val="74214400"/>
        <c:axId val="74216576"/>
      </c:lineChart>
      <c:dateAx>
        <c:axId val="74214400"/>
        <c:scaling>
          <c:orientation val="minMax"/>
        </c:scaling>
        <c:delete val="1"/>
        <c:axPos val="b"/>
        <c:numFmt formatCode="ge" sourceLinked="1"/>
        <c:majorTickMark val="none"/>
        <c:minorTickMark val="none"/>
        <c:tickLblPos val="none"/>
        <c:crossAx val="74216576"/>
        <c:crosses val="autoZero"/>
        <c:auto val="1"/>
        <c:lblOffset val="100"/>
        <c:baseTimeUnit val="years"/>
      </c:dateAx>
      <c:valAx>
        <c:axId val="7421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21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1791.61</c:v>
                </c:pt>
                <c:pt idx="1">
                  <c:v>1476.35</c:v>
                </c:pt>
                <c:pt idx="2">
                  <c:v>1336.97</c:v>
                </c:pt>
                <c:pt idx="3">
                  <c:v>1357.16</c:v>
                </c:pt>
                <c:pt idx="4">
                  <c:v>1379.14</c:v>
                </c:pt>
              </c:numCache>
            </c:numRef>
          </c:val>
        </c:ser>
        <c:dLbls>
          <c:showLegendKey val="0"/>
          <c:showVal val="0"/>
          <c:showCatName val="0"/>
          <c:showSerName val="0"/>
          <c:showPercent val="0"/>
          <c:showBubbleSize val="0"/>
        </c:dLbls>
        <c:gapWidth val="150"/>
        <c:axId val="74246400"/>
        <c:axId val="7424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526.57000000000005</c:v>
                </c:pt>
                <c:pt idx="1">
                  <c:v>523.08000000000004</c:v>
                </c:pt>
                <c:pt idx="2">
                  <c:v>530.83000000000004</c:v>
                </c:pt>
                <c:pt idx="3">
                  <c:v>734.18</c:v>
                </c:pt>
                <c:pt idx="4">
                  <c:v>789.62</c:v>
                </c:pt>
              </c:numCache>
            </c:numRef>
          </c:val>
          <c:smooth val="0"/>
        </c:ser>
        <c:dLbls>
          <c:showLegendKey val="0"/>
          <c:showVal val="0"/>
          <c:showCatName val="0"/>
          <c:showSerName val="0"/>
          <c:showPercent val="0"/>
          <c:showBubbleSize val="0"/>
        </c:dLbls>
        <c:marker val="1"/>
        <c:smooth val="0"/>
        <c:axId val="74246400"/>
        <c:axId val="74248576"/>
      </c:lineChart>
      <c:dateAx>
        <c:axId val="74246400"/>
        <c:scaling>
          <c:orientation val="minMax"/>
        </c:scaling>
        <c:delete val="1"/>
        <c:axPos val="b"/>
        <c:numFmt formatCode="ge" sourceLinked="1"/>
        <c:majorTickMark val="none"/>
        <c:minorTickMark val="none"/>
        <c:tickLblPos val="none"/>
        <c:crossAx val="74248576"/>
        <c:crosses val="autoZero"/>
        <c:auto val="1"/>
        <c:lblOffset val="100"/>
        <c:baseTimeUnit val="years"/>
      </c:dateAx>
      <c:valAx>
        <c:axId val="7424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24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和歌山県　橋本市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D4</v>
      </c>
      <c r="AA8" s="52"/>
      <c r="AB8" s="52"/>
      <c r="AC8" s="52"/>
      <c r="AD8" s="52"/>
      <c r="AE8" s="52"/>
      <c r="AF8" s="52"/>
      <c r="AG8" s="53"/>
      <c r="AH8" s="3"/>
      <c r="AI8" s="54">
        <f>データ!Q6</f>
        <v>65074</v>
      </c>
      <c r="AJ8" s="55"/>
      <c r="AK8" s="55"/>
      <c r="AL8" s="55"/>
      <c r="AM8" s="55"/>
      <c r="AN8" s="55"/>
      <c r="AO8" s="55"/>
      <c r="AP8" s="56"/>
      <c r="AQ8" s="46">
        <f>データ!R6</f>
        <v>130.55000000000001</v>
      </c>
      <c r="AR8" s="46"/>
      <c r="AS8" s="46"/>
      <c r="AT8" s="46"/>
      <c r="AU8" s="46"/>
      <c r="AV8" s="46"/>
      <c r="AW8" s="46"/>
      <c r="AX8" s="46"/>
      <c r="AY8" s="46">
        <f>データ!S6</f>
        <v>498.46</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0.18</v>
      </c>
      <c r="S10" s="46"/>
      <c r="T10" s="46"/>
      <c r="U10" s="46"/>
      <c r="V10" s="46"/>
      <c r="W10" s="46"/>
      <c r="X10" s="46"/>
      <c r="Y10" s="46"/>
      <c r="Z10" s="80">
        <f>データ!P6</f>
        <v>4200</v>
      </c>
      <c r="AA10" s="80"/>
      <c r="AB10" s="80"/>
      <c r="AC10" s="80"/>
      <c r="AD10" s="80"/>
      <c r="AE10" s="80"/>
      <c r="AF10" s="80"/>
      <c r="AG10" s="80"/>
      <c r="AH10" s="2"/>
      <c r="AI10" s="80">
        <f>データ!T6</f>
        <v>114</v>
      </c>
      <c r="AJ10" s="80"/>
      <c r="AK10" s="80"/>
      <c r="AL10" s="80"/>
      <c r="AM10" s="80"/>
      <c r="AN10" s="80"/>
      <c r="AO10" s="80"/>
      <c r="AP10" s="80"/>
      <c r="AQ10" s="46">
        <f>データ!U6</f>
        <v>0.7</v>
      </c>
      <c r="AR10" s="46"/>
      <c r="AS10" s="46"/>
      <c r="AT10" s="46"/>
      <c r="AU10" s="46"/>
      <c r="AV10" s="46"/>
      <c r="AW10" s="46"/>
      <c r="AX10" s="46"/>
      <c r="AY10" s="46">
        <f>データ!V6</f>
        <v>162.86000000000001</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106</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107</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105</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302031</v>
      </c>
      <c r="D6" s="31">
        <f t="shared" si="3"/>
        <v>47</v>
      </c>
      <c r="E6" s="31">
        <f t="shared" si="3"/>
        <v>1</v>
      </c>
      <c r="F6" s="31">
        <f t="shared" si="3"/>
        <v>0</v>
      </c>
      <c r="G6" s="31">
        <f t="shared" si="3"/>
        <v>0</v>
      </c>
      <c r="H6" s="31" t="str">
        <f t="shared" si="3"/>
        <v>和歌山県　橋本市</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0.18</v>
      </c>
      <c r="P6" s="32">
        <f t="shared" si="3"/>
        <v>4200</v>
      </c>
      <c r="Q6" s="32">
        <f t="shared" si="3"/>
        <v>65074</v>
      </c>
      <c r="R6" s="32">
        <f t="shared" si="3"/>
        <v>130.55000000000001</v>
      </c>
      <c r="S6" s="32">
        <f t="shared" si="3"/>
        <v>498.46</v>
      </c>
      <c r="T6" s="32">
        <f t="shared" si="3"/>
        <v>114</v>
      </c>
      <c r="U6" s="32">
        <f t="shared" si="3"/>
        <v>0.7</v>
      </c>
      <c r="V6" s="32">
        <f t="shared" si="3"/>
        <v>162.86000000000001</v>
      </c>
      <c r="W6" s="33">
        <f>IF(W7="",NA(),W7)</f>
        <v>96.48</v>
      </c>
      <c r="X6" s="33">
        <f t="shared" ref="X6:AF6" si="4">IF(X7="",NA(),X7)</f>
        <v>95.39</v>
      </c>
      <c r="Y6" s="33">
        <f t="shared" si="4"/>
        <v>94.54</v>
      </c>
      <c r="Z6" s="33">
        <f t="shared" si="4"/>
        <v>94.53</v>
      </c>
      <c r="AA6" s="33">
        <f t="shared" si="4"/>
        <v>94.44</v>
      </c>
      <c r="AB6" s="33">
        <f t="shared" si="4"/>
        <v>68.61</v>
      </c>
      <c r="AC6" s="33">
        <f t="shared" si="4"/>
        <v>70.760000000000005</v>
      </c>
      <c r="AD6" s="33">
        <f t="shared" si="4"/>
        <v>71.66</v>
      </c>
      <c r="AE6" s="33">
        <f t="shared" si="4"/>
        <v>73.06</v>
      </c>
      <c r="AF6" s="33">
        <f t="shared" si="4"/>
        <v>72.03</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876.48</v>
      </c>
      <c r="BE6" s="33">
        <f t="shared" ref="BE6:BM6" si="7">IF(BE7="",NA(),BE7)</f>
        <v>841.62</v>
      </c>
      <c r="BF6" s="33">
        <f t="shared" si="7"/>
        <v>802.85</v>
      </c>
      <c r="BG6" s="33">
        <f t="shared" si="7"/>
        <v>763.63</v>
      </c>
      <c r="BH6" s="33">
        <f t="shared" si="7"/>
        <v>737.79</v>
      </c>
      <c r="BI6" s="33">
        <f t="shared" si="7"/>
        <v>1442.51</v>
      </c>
      <c r="BJ6" s="33">
        <f t="shared" si="7"/>
        <v>1496.15</v>
      </c>
      <c r="BK6" s="33">
        <f t="shared" si="7"/>
        <v>1462.56</v>
      </c>
      <c r="BL6" s="33">
        <f t="shared" si="7"/>
        <v>1486.62</v>
      </c>
      <c r="BM6" s="33">
        <f t="shared" si="7"/>
        <v>1510.14</v>
      </c>
      <c r="BN6" s="32" t="str">
        <f>IF(BN7="","",IF(BN7="-","【-】","【"&amp;SUBSTITUTE(TEXT(BN7,"#,##0.00"),"-","△")&amp;"】"))</f>
        <v>【1,242.90】</v>
      </c>
      <c r="BO6" s="33">
        <f>IF(BO7="",NA(),BO7)</f>
        <v>10.89</v>
      </c>
      <c r="BP6" s="33">
        <f t="shared" ref="BP6:BX6" si="8">IF(BP7="",NA(),BP7)</f>
        <v>13.44</v>
      </c>
      <c r="BQ6" s="33">
        <f t="shared" si="8"/>
        <v>14.91</v>
      </c>
      <c r="BR6" s="33">
        <f t="shared" si="8"/>
        <v>14.67</v>
      </c>
      <c r="BS6" s="33">
        <f t="shared" si="8"/>
        <v>14.42</v>
      </c>
      <c r="BT6" s="33">
        <f t="shared" si="8"/>
        <v>33.299999999999997</v>
      </c>
      <c r="BU6" s="33">
        <f t="shared" si="8"/>
        <v>33.01</v>
      </c>
      <c r="BV6" s="33">
        <f t="shared" si="8"/>
        <v>32.39</v>
      </c>
      <c r="BW6" s="33">
        <f t="shared" si="8"/>
        <v>24.39</v>
      </c>
      <c r="BX6" s="33">
        <f t="shared" si="8"/>
        <v>22.67</v>
      </c>
      <c r="BY6" s="32" t="str">
        <f>IF(BY7="","",IF(BY7="-","【-】","【"&amp;SUBSTITUTE(TEXT(BY7,"#,##0.00"),"-","△")&amp;"】"))</f>
        <v>【33.35】</v>
      </c>
      <c r="BZ6" s="33">
        <f>IF(BZ7="",NA(),BZ7)</f>
        <v>1791.61</v>
      </c>
      <c r="CA6" s="33">
        <f t="shared" ref="CA6:CI6" si="9">IF(CA7="",NA(),CA7)</f>
        <v>1476.35</v>
      </c>
      <c r="CB6" s="33">
        <f t="shared" si="9"/>
        <v>1336.97</v>
      </c>
      <c r="CC6" s="33">
        <f t="shared" si="9"/>
        <v>1357.16</v>
      </c>
      <c r="CD6" s="33">
        <f t="shared" si="9"/>
        <v>1379.14</v>
      </c>
      <c r="CE6" s="33">
        <f t="shared" si="9"/>
        <v>526.57000000000005</v>
      </c>
      <c r="CF6" s="33">
        <f t="shared" si="9"/>
        <v>523.08000000000004</v>
      </c>
      <c r="CG6" s="33">
        <f t="shared" si="9"/>
        <v>530.83000000000004</v>
      </c>
      <c r="CH6" s="33">
        <f t="shared" si="9"/>
        <v>734.18</v>
      </c>
      <c r="CI6" s="33">
        <f t="shared" si="9"/>
        <v>789.62</v>
      </c>
      <c r="CJ6" s="32" t="str">
        <f>IF(CJ7="","",IF(CJ7="-","【-】","【"&amp;SUBSTITUTE(TEXT(CJ7,"#,##0.00"),"-","△")&amp;"】"))</f>
        <v>【524.69】</v>
      </c>
      <c r="CK6" s="33">
        <f>IF(CK7="",NA(),CK7)</f>
        <v>22.36</v>
      </c>
      <c r="CL6" s="33">
        <f t="shared" ref="CL6:CT6" si="10">IF(CL7="",NA(),CL7)</f>
        <v>24.24</v>
      </c>
      <c r="CM6" s="33">
        <f t="shared" si="10"/>
        <v>21.95</v>
      </c>
      <c r="CN6" s="33">
        <f t="shared" si="10"/>
        <v>22.04</v>
      </c>
      <c r="CO6" s="33">
        <f t="shared" si="10"/>
        <v>22.22</v>
      </c>
      <c r="CP6" s="33">
        <f t="shared" si="10"/>
        <v>50.66</v>
      </c>
      <c r="CQ6" s="33">
        <f t="shared" si="10"/>
        <v>51.11</v>
      </c>
      <c r="CR6" s="33">
        <f t="shared" si="10"/>
        <v>50.49</v>
      </c>
      <c r="CS6" s="33">
        <f t="shared" si="10"/>
        <v>48.36</v>
      </c>
      <c r="CT6" s="33">
        <f t="shared" si="10"/>
        <v>48.7</v>
      </c>
      <c r="CU6" s="32" t="str">
        <f>IF(CU7="","",IF(CU7="-","【-】","【"&amp;SUBSTITUTE(TEXT(CU7,"#,##0.00"),"-","△")&amp;"】"))</f>
        <v>【57.58】</v>
      </c>
      <c r="CV6" s="33">
        <f>IF(CV7="",NA(),CV7)</f>
        <v>98</v>
      </c>
      <c r="CW6" s="33">
        <f t="shared" ref="CW6:DE6" si="11">IF(CW7="",NA(),CW7)</f>
        <v>88.96</v>
      </c>
      <c r="CX6" s="33">
        <f t="shared" si="11"/>
        <v>98.01</v>
      </c>
      <c r="CY6" s="33">
        <f t="shared" si="11"/>
        <v>98</v>
      </c>
      <c r="CZ6" s="33">
        <f t="shared" si="11"/>
        <v>95.38</v>
      </c>
      <c r="DA6" s="33">
        <f t="shared" si="11"/>
        <v>74.13</v>
      </c>
      <c r="DB6" s="33">
        <f t="shared" si="11"/>
        <v>74.16</v>
      </c>
      <c r="DC6" s="33">
        <f t="shared" si="11"/>
        <v>74.209999999999994</v>
      </c>
      <c r="DD6" s="33">
        <f t="shared" si="11"/>
        <v>75.239999999999995</v>
      </c>
      <c r="DE6" s="33">
        <f t="shared" si="11"/>
        <v>74.959999999999994</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3">
        <f t="shared" si="14"/>
        <v>23.75</v>
      </c>
      <c r="EG6" s="32">
        <f t="shared" si="14"/>
        <v>0</v>
      </c>
      <c r="EH6" s="33">
        <f t="shared" si="14"/>
        <v>0.61</v>
      </c>
      <c r="EI6" s="33">
        <f t="shared" si="14"/>
        <v>0.37</v>
      </c>
      <c r="EJ6" s="33">
        <f t="shared" si="14"/>
        <v>0.7</v>
      </c>
      <c r="EK6" s="33">
        <f t="shared" si="14"/>
        <v>0.91</v>
      </c>
      <c r="EL6" s="33">
        <f t="shared" si="14"/>
        <v>1.26</v>
      </c>
      <c r="EM6" s="32" t="str">
        <f>IF(EM7="","",IF(EM7="-","【-】","【"&amp;SUBSTITUTE(TEXT(EM7,"#,##0.00"),"-","△")&amp;"】"))</f>
        <v>【0.71】</v>
      </c>
    </row>
    <row r="7" spans="1:143" s="34" customFormat="1">
      <c r="A7" s="26"/>
      <c r="B7" s="35">
        <v>2015</v>
      </c>
      <c r="C7" s="35">
        <v>302031</v>
      </c>
      <c r="D7" s="35">
        <v>47</v>
      </c>
      <c r="E7" s="35">
        <v>1</v>
      </c>
      <c r="F7" s="35">
        <v>0</v>
      </c>
      <c r="G7" s="35">
        <v>0</v>
      </c>
      <c r="H7" s="35" t="s">
        <v>93</v>
      </c>
      <c r="I7" s="35" t="s">
        <v>94</v>
      </c>
      <c r="J7" s="35" t="s">
        <v>95</v>
      </c>
      <c r="K7" s="35" t="s">
        <v>96</v>
      </c>
      <c r="L7" s="35" t="s">
        <v>97</v>
      </c>
      <c r="M7" s="36" t="s">
        <v>98</v>
      </c>
      <c r="N7" s="36" t="s">
        <v>99</v>
      </c>
      <c r="O7" s="36">
        <v>0.18</v>
      </c>
      <c r="P7" s="36">
        <v>4200</v>
      </c>
      <c r="Q7" s="36">
        <v>65074</v>
      </c>
      <c r="R7" s="36">
        <v>130.55000000000001</v>
      </c>
      <c r="S7" s="36">
        <v>498.46</v>
      </c>
      <c r="T7" s="36">
        <v>114</v>
      </c>
      <c r="U7" s="36">
        <v>0.7</v>
      </c>
      <c r="V7" s="36">
        <v>162.86000000000001</v>
      </c>
      <c r="W7" s="36">
        <v>96.48</v>
      </c>
      <c r="X7" s="36">
        <v>95.39</v>
      </c>
      <c r="Y7" s="36">
        <v>94.54</v>
      </c>
      <c r="Z7" s="36">
        <v>94.53</v>
      </c>
      <c r="AA7" s="36">
        <v>94.44</v>
      </c>
      <c r="AB7" s="36">
        <v>68.61</v>
      </c>
      <c r="AC7" s="36">
        <v>70.760000000000005</v>
      </c>
      <c r="AD7" s="36">
        <v>71.66</v>
      </c>
      <c r="AE7" s="36">
        <v>73.06</v>
      </c>
      <c r="AF7" s="36">
        <v>72.03</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876.48</v>
      </c>
      <c r="BE7" s="36">
        <v>841.62</v>
      </c>
      <c r="BF7" s="36">
        <v>802.85</v>
      </c>
      <c r="BG7" s="36">
        <v>763.63</v>
      </c>
      <c r="BH7" s="36">
        <v>737.79</v>
      </c>
      <c r="BI7" s="36">
        <v>1442.51</v>
      </c>
      <c r="BJ7" s="36">
        <v>1496.15</v>
      </c>
      <c r="BK7" s="36">
        <v>1462.56</v>
      </c>
      <c r="BL7" s="36">
        <v>1486.62</v>
      </c>
      <c r="BM7" s="36">
        <v>1510.14</v>
      </c>
      <c r="BN7" s="36">
        <v>1242.9000000000001</v>
      </c>
      <c r="BO7" s="36">
        <v>10.89</v>
      </c>
      <c r="BP7" s="36">
        <v>13.44</v>
      </c>
      <c r="BQ7" s="36">
        <v>14.91</v>
      </c>
      <c r="BR7" s="36">
        <v>14.67</v>
      </c>
      <c r="BS7" s="36">
        <v>14.42</v>
      </c>
      <c r="BT7" s="36">
        <v>33.299999999999997</v>
      </c>
      <c r="BU7" s="36">
        <v>33.01</v>
      </c>
      <c r="BV7" s="36">
        <v>32.39</v>
      </c>
      <c r="BW7" s="36">
        <v>24.39</v>
      </c>
      <c r="BX7" s="36">
        <v>22.67</v>
      </c>
      <c r="BY7" s="36">
        <v>33.35</v>
      </c>
      <c r="BZ7" s="36">
        <v>1791.61</v>
      </c>
      <c r="CA7" s="36">
        <v>1476.35</v>
      </c>
      <c r="CB7" s="36">
        <v>1336.97</v>
      </c>
      <c r="CC7" s="36">
        <v>1357.16</v>
      </c>
      <c r="CD7" s="36">
        <v>1379.14</v>
      </c>
      <c r="CE7" s="36">
        <v>526.57000000000005</v>
      </c>
      <c r="CF7" s="36">
        <v>523.08000000000004</v>
      </c>
      <c r="CG7" s="36">
        <v>530.83000000000004</v>
      </c>
      <c r="CH7" s="36">
        <v>734.18</v>
      </c>
      <c r="CI7" s="36">
        <v>789.62</v>
      </c>
      <c r="CJ7" s="36">
        <v>524.69000000000005</v>
      </c>
      <c r="CK7" s="36">
        <v>22.36</v>
      </c>
      <c r="CL7" s="36">
        <v>24.24</v>
      </c>
      <c r="CM7" s="36">
        <v>21.95</v>
      </c>
      <c r="CN7" s="36">
        <v>22.04</v>
      </c>
      <c r="CO7" s="36">
        <v>22.22</v>
      </c>
      <c r="CP7" s="36">
        <v>50.66</v>
      </c>
      <c r="CQ7" s="36">
        <v>51.11</v>
      </c>
      <c r="CR7" s="36">
        <v>50.49</v>
      </c>
      <c r="CS7" s="36">
        <v>48.36</v>
      </c>
      <c r="CT7" s="36">
        <v>48.7</v>
      </c>
      <c r="CU7" s="36">
        <v>57.58</v>
      </c>
      <c r="CV7" s="36">
        <v>98</v>
      </c>
      <c r="CW7" s="36">
        <v>88.96</v>
      </c>
      <c r="CX7" s="36">
        <v>98.01</v>
      </c>
      <c r="CY7" s="36">
        <v>98</v>
      </c>
      <c r="CZ7" s="36">
        <v>95.38</v>
      </c>
      <c r="DA7" s="36">
        <v>74.13</v>
      </c>
      <c r="DB7" s="36">
        <v>74.16</v>
      </c>
      <c r="DC7" s="36">
        <v>74.209999999999994</v>
      </c>
      <c r="DD7" s="36">
        <v>75.239999999999995</v>
      </c>
      <c r="DE7" s="36">
        <v>74.959999999999994</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23.75</v>
      </c>
      <c r="EG7" s="36">
        <v>0</v>
      </c>
      <c r="EH7" s="36">
        <v>0.61</v>
      </c>
      <c r="EI7" s="36">
        <v>0.37</v>
      </c>
      <c r="EJ7" s="36">
        <v>0.7</v>
      </c>
      <c r="EK7" s="36">
        <v>0.91</v>
      </c>
      <c r="EL7" s="36">
        <v>1.26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hashi0727</cp:lastModifiedBy>
  <cp:lastPrinted>2017-01-26T00:19:49Z</cp:lastPrinted>
  <dcterms:created xsi:type="dcterms:W3CDTF">2016-12-02T02:20:05Z</dcterms:created>
  <dcterms:modified xsi:type="dcterms:W3CDTF">2017-01-26T00:29:51Z</dcterms:modified>
  <cp:category/>
</cp:coreProperties>
</file>