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<sst xmlns="http://schemas.openxmlformats.org/spreadsheetml/2006/main" count="217" uniqueCount="107">
  <si>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</si>
  <si>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</si>
  <si>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</si>
  <si>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</si>
  <si>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</si>
  <si>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</si>
  <si>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</si>
  <si>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</si>
  <si>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</si>
  <si>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</si>
  <si>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</si>
  <si>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</si>
  <si>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</si>
  <si>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</si>
  <si>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</si>
  <si>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</si>
  <si>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</si>
  <si>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</si>
  <si>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</si>
  <si>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</si>
  <si>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</si>
  <si>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</si>
  <si>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</si>
  <si>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</si>
  <si>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</si>
  <si>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</si>
  <si>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</si>
  <si>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</si>
  <si>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</si>
  <si>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</si>
  <si>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</si>
  <si>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</si>
  <si>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</si>
  <si>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</si>
  <si>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</si>
  <si>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</si>
  <si>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</si>
  <si>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</si>
  <si>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</si>
  <si>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</si>
  <si>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</si>
  <si>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</si>
  <si>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</si>
  <si>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</si>
  <si>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</si>
  <si>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</si>
  <si>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</si>
  <si>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</si>
  <si>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</si>
  <si>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</si>
  <si>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</si>
  <si>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</si>
  <si>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</si>
  <si>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</si>
  <si>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</si>
  <si>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</si>
  <si>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</si>
  <si>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</si>
  <si>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</si>
  <si>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</si>
  <si>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</si>
  <si>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</si>
  <si>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</si>
  <si>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</si>
  <si>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</si>
  <si>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</si>
  <si>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</si>
  <si>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</si>
  <si>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</si>
  <si>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</si>
  <si>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</si>
  <si>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</si>
  <si>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</si>
  <si>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</si>
  <si>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</si>
  <si>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</si>
  <si>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</si>
  <si>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</si>
  <si>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</si>
  <si>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</si>
  <si>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</si>
  <si>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</si>
  <si>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</si>
  <si>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</si>
  <si>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</si>
  <si>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</si>
  <si>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</si>
  <si>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</si>
  <si>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</si>
  <si>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</si>
  <si>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</si>
  <si>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</si>
  <si>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</si>
  <si>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</si>
  <si>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</si>
  <si>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</si>
  <si>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</si>
  <si>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</si>
  <si>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</si>
  <si>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</si>
  <si>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</si>
  <si>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</si>
  <si>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</si>
  <si>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</si>
  <si>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平成26年度については会計制度改正の影響が大きく経年変化の評価に資することはできない。
①経常収支比率⑤料金回収率は徐々に悪化している。②累積欠損金比率は不健全な経営状態にあることを示している。③流動比率は大滝ダムの影響で高い数字を示していたが、今後は大規模な更新により減少していくことが考えられる。④企業債残高対給水収益比率は類似団体平均値より低い水準にあるが、今後、更新費用の増や、世代間の負担の公平の観点から企業債の利用を検討していくこととしている。⑥給水原価の増加が見られる。主なものは人件費や電気代、修繕費などの維持管理費⑦施設利用率は著しく低くこのことが高い料金の主要因となっている。⑧有収率は年々増加傾向にある。</t>
    <phoneticPr fontId="4"/>
  </si>
  <si>
    <t>①有形固定資産減価償却率は類似他団体より高い数字となっている。また増加傾向もあり、老朽化が進んでいる。②管路経年比率は類似団体より低くなってきているが増加傾向にある。③管路更新率は類似団体と比べても著しく低い。0.3%前後で推移していることを考えると全ての管路を更新するのに300年以上を必要とすることを示している。</t>
    <phoneticPr fontId="4"/>
  </si>
  <si>
    <t>経営改善に向けた取り組みを考える時期に来ていることがあらためて明らかになった。
これまで、平成26年度にアセットマネジメント、平成27～28年度に民間活力導入の為の戦略策定支援業務、平成27～29年度に施設再構築計画策定業務に取り組んでおり、平成28年度から営業関連業務委託及び人員削減を行う。電気代が下がることも期待されるが、しかしながら今後の大きな更新費用が必要となることから、さらなる経費削減に取り組む必要がある。
また、施設再構築計画の中で施設規模のダウンサイジングを行い、管路更新の速度を速める必要がある。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</si>
</sst>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0.13</c:v>
                </c:pt>
                <c:pt idx="2">
                  <c:v>0.49</c:v>
                </c:pt>
                <c:pt idx="3">
                  <c:v>0.28999999999999998</c:v>
                </c:pt>
                <c:pt idx="4">
                  <c:v>0.28999999999999998</c:v>
                </c:pt>
              </c:numCache>
            </c:numRef>
          </c:val>
        </c:ser>
        <c:dLbls>
          <c:showLegendKey val="0"/>
          <c:showVal val="0"/>
          <c:showCatName val="0"/>
          <c:showSerName val="0"/>
          <c:showPercent val="0"/>
          <c:showBubbleSize val="0"/>
        </c:dLbls>
        <c:gapWidth val="150"/>
        <c:axId val="80086528"/>
        <c:axId val="800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0086528"/>
        <c:axId val="80088448"/>
      </c:lineChart>
      <c:dateAx>
        <c:axId val="80086528"/>
        <c:scaling>
          <c:orientation val="minMax"/>
        </c:scaling>
        <c:delete val="1"/>
        <c:axPos val="b"/>
        <c:numFmt formatCode="ge" sourceLinked="1"/>
        <c:majorTickMark val="none"/>
        <c:minorTickMark val="none"/>
        <c:tickLblPos val="none"/>
        <c:crossAx val="80088448"/>
        <c:crosses val="autoZero"/>
        <c:auto val="1"/>
        <c:lblOffset val="100"/>
        <c:baseTimeUnit val="years"/>
      </c:dateAx>
      <c:valAx>
        <c:axId val="800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39.17</c:v>
                </c:pt>
                <c:pt idx="1">
                  <c:v>39.69</c:v>
                </c:pt>
                <c:pt idx="2">
                  <c:v>38.909999999999997</c:v>
                </c:pt>
                <c:pt idx="3">
                  <c:v>38.619999999999997</c:v>
                </c:pt>
                <c:pt idx="4">
                  <c:v>37.590000000000003</c:v>
                </c:pt>
              </c:numCache>
            </c:numRef>
          </c:val>
        </c:ser>
        <c:dLbls>
          <c:showLegendKey val="0"/>
          <c:showVal val="0"/>
          <c:showCatName val="0"/>
          <c:showSerName val="0"/>
          <c:showPercent val="0"/>
          <c:showBubbleSize val="0"/>
        </c:dLbls>
        <c:gapWidth val="150"/>
        <c:axId val="81479552"/>
        <c:axId val="81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1479552"/>
        <c:axId val="81494016"/>
      </c:lineChart>
      <c:dateAx>
        <c:axId val="81479552"/>
        <c:scaling>
          <c:orientation val="minMax"/>
        </c:scaling>
        <c:delete val="1"/>
        <c:axPos val="b"/>
        <c:numFmt formatCode="ge" sourceLinked="1"/>
        <c:majorTickMark val="none"/>
        <c:minorTickMark val="none"/>
        <c:tickLblPos val="none"/>
        <c:crossAx val="81494016"/>
        <c:crosses val="autoZero"/>
        <c:auto val="1"/>
        <c:lblOffset val="100"/>
        <c:baseTimeUnit val="years"/>
      </c:dateAx>
      <c:valAx>
        <c:axId val="81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85.98</c:v>
                </c:pt>
                <c:pt idx="1">
                  <c:v>83.64</c:v>
                </c:pt>
                <c:pt idx="2">
                  <c:v>84.29</c:v>
                </c:pt>
                <c:pt idx="3">
                  <c:v>84.67</c:v>
                </c:pt>
                <c:pt idx="4">
                  <c:v>85.43</c:v>
                </c:pt>
              </c:numCache>
            </c:numRef>
          </c:val>
        </c:ser>
        <c:dLbls>
          <c:showLegendKey val="0"/>
          <c:showVal val="0"/>
          <c:showCatName val="0"/>
          <c:showSerName val="0"/>
          <c:showPercent val="0"/>
          <c:showBubbleSize val="0"/>
        </c:dLbls>
        <c:gapWidth val="150"/>
        <c:axId val="81528320"/>
        <c:axId val="815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1528320"/>
        <c:axId val="81530240"/>
      </c:lineChart>
      <c:dateAx>
        <c:axId val="81528320"/>
        <c:scaling>
          <c:orientation val="minMax"/>
        </c:scaling>
        <c:delete val="1"/>
        <c:axPos val="b"/>
        <c:numFmt formatCode="ge" sourceLinked="1"/>
        <c:majorTickMark val="none"/>
        <c:minorTickMark val="none"/>
        <c:tickLblPos val="none"/>
        <c:crossAx val="81530240"/>
        <c:crosses val="autoZero"/>
        <c:auto val="1"/>
        <c:lblOffset val="100"/>
        <c:baseTimeUnit val="years"/>
      </c:dateAx>
      <c:valAx>
        <c:axId val="81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108.58</c:v>
                </c:pt>
                <c:pt idx="1">
                  <c:v>103.63</c:v>
                </c:pt>
                <c:pt idx="2">
                  <c:v>106.18</c:v>
                </c:pt>
                <c:pt idx="3">
                  <c:v>99.43</c:v>
                </c:pt>
                <c:pt idx="4">
                  <c:v>116.6</c:v>
                </c:pt>
              </c:numCache>
            </c:numRef>
          </c:val>
        </c:ser>
        <c:dLbls>
          <c:showLegendKey val="0"/>
          <c:showVal val="0"/>
          <c:showCatName val="0"/>
          <c:showSerName val="0"/>
          <c:showPercent val="0"/>
          <c:showBubbleSize val="0"/>
        </c:dLbls>
        <c:gapWidth val="150"/>
        <c:axId val="80127104"/>
        <c:axId val="801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0127104"/>
        <c:axId val="80129024"/>
      </c:lineChart>
      <c:dateAx>
        <c:axId val="80127104"/>
        <c:scaling>
          <c:orientation val="minMax"/>
        </c:scaling>
        <c:delete val="1"/>
        <c:axPos val="b"/>
        <c:numFmt formatCode="ge" sourceLinked="1"/>
        <c:majorTickMark val="none"/>
        <c:minorTickMark val="none"/>
        <c:tickLblPos val="none"/>
        <c:crossAx val="80129024"/>
        <c:crosses val="autoZero"/>
        <c:auto val="1"/>
        <c:lblOffset val="100"/>
        <c:baseTimeUnit val="years"/>
      </c:dateAx>
      <c:valAx>
        <c:axId val="8012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41.71</c:v>
                </c:pt>
                <c:pt idx="1">
                  <c:v>42.96</c:v>
                </c:pt>
                <c:pt idx="2">
                  <c:v>44.33</c:v>
                </c:pt>
                <c:pt idx="3">
                  <c:v>45.7</c:v>
                </c:pt>
                <c:pt idx="4">
                  <c:v>45.42</c:v>
                </c:pt>
              </c:numCache>
            </c:numRef>
          </c:val>
        </c:ser>
        <c:dLbls>
          <c:showLegendKey val="0"/>
          <c:showVal val="0"/>
          <c:showCatName val="0"/>
          <c:showSerName val="0"/>
          <c:showPercent val="0"/>
          <c:showBubbleSize val="0"/>
        </c:dLbls>
        <c:gapWidth val="150"/>
        <c:axId val="79971072"/>
        <c:axId val="799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79971072"/>
        <c:axId val="79972992"/>
      </c:lineChart>
      <c:dateAx>
        <c:axId val="79971072"/>
        <c:scaling>
          <c:orientation val="minMax"/>
        </c:scaling>
        <c:delete val="1"/>
        <c:axPos val="b"/>
        <c:numFmt formatCode="ge" sourceLinked="1"/>
        <c:majorTickMark val="none"/>
        <c:minorTickMark val="none"/>
        <c:tickLblPos val="none"/>
        <c:crossAx val="79972992"/>
        <c:crosses val="autoZero"/>
        <c:auto val="1"/>
        <c:lblOffset val="100"/>
        <c:baseTimeUnit val="years"/>
      </c:dateAx>
      <c:valAx>
        <c:axId val="799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9.92</c:v>
                </c:pt>
                <c:pt idx="1">
                  <c:v>9.3000000000000007</c:v>
                </c:pt>
                <c:pt idx="2">
                  <c:v>8.27</c:v>
                </c:pt>
                <c:pt idx="3">
                  <c:v>8.58</c:v>
                </c:pt>
                <c:pt idx="4">
                  <c:v>8.73</c:v>
                </c:pt>
              </c:numCache>
            </c:numRef>
          </c:val>
        </c:ser>
        <c:dLbls>
          <c:showLegendKey val="0"/>
          <c:showVal val="0"/>
          <c:showCatName val="0"/>
          <c:showSerName val="0"/>
          <c:showPercent val="0"/>
          <c:showBubbleSize val="0"/>
        </c:dLbls>
        <c:gapWidth val="150"/>
        <c:axId val="80007552"/>
        <c:axId val="80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0007552"/>
        <c:axId val="80009472"/>
      </c:lineChart>
      <c:dateAx>
        <c:axId val="80007552"/>
        <c:scaling>
          <c:orientation val="minMax"/>
        </c:scaling>
        <c:delete val="1"/>
        <c:axPos val="b"/>
        <c:numFmt formatCode="ge" sourceLinked="1"/>
        <c:majorTickMark val="none"/>
        <c:minorTickMark val="none"/>
        <c:tickLblPos val="none"/>
        <c:crossAx val="80009472"/>
        <c:crosses val="autoZero"/>
        <c:auto val="1"/>
        <c:lblOffset val="100"/>
        <c:baseTimeUnit val="years"/>
      </c:dateAx>
      <c:valAx>
        <c:axId val="80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42.7</c:v>
                </c:pt>
                <c:pt idx="1">
                  <c:v>39.909999999999997</c:v>
                </c:pt>
                <c:pt idx="2">
                  <c:v>32</c:v>
                </c:pt>
                <c:pt idx="3">
                  <c:v>31.22</c:v>
                </c:pt>
                <c:pt idx="4" formatCode="#,##0.00;&quot;△&quot;#,##0.00">
                  <c:v>0</c:v>
                </c:pt>
              </c:numCache>
            </c:numRef>
          </c:val>
        </c:ser>
        <c:dLbls>
          <c:showLegendKey val="0"/>
          <c:showVal val="0"/>
          <c:showCatName val="0"/>
          <c:showSerName val="0"/>
          <c:showPercent val="0"/>
          <c:showBubbleSize val="0"/>
        </c:dLbls>
        <c:gapWidth val="150"/>
        <c:axId val="80183680"/>
        <c:axId val="801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0183680"/>
        <c:axId val="80185600"/>
      </c:lineChart>
      <c:dateAx>
        <c:axId val="80183680"/>
        <c:scaling>
          <c:orientation val="minMax"/>
        </c:scaling>
        <c:delete val="1"/>
        <c:axPos val="b"/>
        <c:numFmt formatCode="ge" sourceLinked="1"/>
        <c:majorTickMark val="none"/>
        <c:minorTickMark val="none"/>
        <c:tickLblPos val="none"/>
        <c:crossAx val="80185600"/>
        <c:crosses val="autoZero"/>
        <c:auto val="1"/>
        <c:lblOffset val="100"/>
        <c:baseTimeUnit val="years"/>
      </c:dateAx>
      <c:valAx>
        <c:axId val="8018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1009.98</c:v>
                </c:pt>
                <c:pt idx="1">
                  <c:v>1079.19</c:v>
                </c:pt>
                <c:pt idx="2">
                  <c:v>1083.17</c:v>
                </c:pt>
                <c:pt idx="3">
                  <c:v>801.13</c:v>
                </c:pt>
                <c:pt idx="4">
                  <c:v>963.01</c:v>
                </c:pt>
              </c:numCache>
            </c:numRef>
          </c:val>
        </c:ser>
        <c:dLbls>
          <c:showLegendKey val="0"/>
          <c:showVal val="0"/>
          <c:showCatName val="0"/>
          <c:showSerName val="0"/>
          <c:showPercent val="0"/>
          <c:showBubbleSize val="0"/>
        </c:dLbls>
        <c:gapWidth val="150"/>
        <c:axId val="80228352"/>
        <c:axId val="802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0228352"/>
        <c:axId val="80230272"/>
      </c:lineChart>
      <c:dateAx>
        <c:axId val="80228352"/>
        <c:scaling>
          <c:orientation val="minMax"/>
        </c:scaling>
        <c:delete val="1"/>
        <c:axPos val="b"/>
        <c:numFmt formatCode="ge" sourceLinked="1"/>
        <c:majorTickMark val="none"/>
        <c:minorTickMark val="none"/>
        <c:tickLblPos val="none"/>
        <c:crossAx val="80230272"/>
        <c:crosses val="autoZero"/>
        <c:auto val="1"/>
        <c:lblOffset val="100"/>
        <c:baseTimeUnit val="years"/>
      </c:dateAx>
      <c:valAx>
        <c:axId val="8023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272.97000000000003</c:v>
                </c:pt>
                <c:pt idx="1">
                  <c:v>262.39999999999998</c:v>
                </c:pt>
                <c:pt idx="2">
                  <c:v>246.81</c:v>
                </c:pt>
                <c:pt idx="3">
                  <c:v>234.39</c:v>
                </c:pt>
                <c:pt idx="4">
                  <c:v>220.99</c:v>
                </c:pt>
              </c:numCache>
            </c:numRef>
          </c:val>
        </c:ser>
        <c:dLbls>
          <c:showLegendKey val="0"/>
          <c:showVal val="0"/>
          <c:showCatName val="0"/>
          <c:showSerName val="0"/>
          <c:showPercent val="0"/>
          <c:showBubbleSize val="0"/>
        </c:dLbls>
        <c:gapWidth val="150"/>
        <c:axId val="80248192"/>
        <c:axId val="8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0248192"/>
        <c:axId val="80274944"/>
      </c:lineChart>
      <c:dateAx>
        <c:axId val="80248192"/>
        <c:scaling>
          <c:orientation val="minMax"/>
        </c:scaling>
        <c:delete val="1"/>
        <c:axPos val="b"/>
        <c:numFmt formatCode="ge" sourceLinked="1"/>
        <c:majorTickMark val="none"/>
        <c:minorTickMark val="none"/>
        <c:tickLblPos val="none"/>
        <c:crossAx val="80274944"/>
        <c:crosses val="autoZero"/>
        <c:auto val="1"/>
        <c:lblOffset val="100"/>
        <c:baseTimeUnit val="years"/>
      </c:dateAx>
      <c:valAx>
        <c:axId val="8027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99.53</c:v>
                </c:pt>
                <c:pt idx="1">
                  <c:v>98.63</c:v>
                </c:pt>
                <c:pt idx="2">
                  <c:v>96.58</c:v>
                </c:pt>
                <c:pt idx="3">
                  <c:v>90.07</c:v>
                </c:pt>
                <c:pt idx="4">
                  <c:v>113.56</c:v>
                </c:pt>
              </c:numCache>
            </c:numRef>
          </c:val>
        </c:ser>
        <c:dLbls>
          <c:showLegendKey val="0"/>
          <c:showVal val="0"/>
          <c:showCatName val="0"/>
          <c:showSerName val="0"/>
          <c:showPercent val="0"/>
          <c:showBubbleSize val="0"/>
        </c:dLbls>
        <c:gapWidth val="150"/>
        <c:axId val="80305152"/>
        <c:axId val="80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0305152"/>
        <c:axId val="80311424"/>
      </c:lineChart>
      <c:dateAx>
        <c:axId val="80305152"/>
        <c:scaling>
          <c:orientation val="minMax"/>
        </c:scaling>
        <c:delete val="1"/>
        <c:axPos val="b"/>
        <c:numFmt formatCode="ge" sourceLinked="1"/>
        <c:majorTickMark val="none"/>
        <c:minorTickMark val="none"/>
        <c:tickLblPos val="none"/>
        <c:crossAx val="80311424"/>
        <c:crosses val="autoZero"/>
        <c:auto val="1"/>
        <c:lblOffset val="100"/>
        <c:baseTimeUnit val="years"/>
      </c:dateAx>
      <c:valAx>
        <c:axId val="80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180.28</c:v>
                </c:pt>
                <c:pt idx="1">
                  <c:v>182.15</c:v>
                </c:pt>
                <c:pt idx="2">
                  <c:v>186.1</c:v>
                </c:pt>
                <c:pt idx="3">
                  <c:v>199.65</c:v>
                </c:pt>
                <c:pt idx="4">
                  <c:v>154.91999999999999</c:v>
                </c:pt>
              </c:numCache>
            </c:numRef>
          </c:val>
        </c:ser>
        <c:dLbls>
          <c:showLegendKey val="0"/>
          <c:showVal val="0"/>
          <c:showCatName val="0"/>
          <c:showSerName val="0"/>
          <c:showPercent val="0"/>
          <c:showBubbleSize val="0"/>
        </c:dLbls>
        <c:gapWidth val="150"/>
        <c:axId val="80341248"/>
        <c:axId val="803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0341248"/>
        <c:axId val="80343424"/>
      </c:lineChart>
      <c:dateAx>
        <c:axId val="80341248"/>
        <c:scaling>
          <c:orientation val="minMax"/>
        </c:scaling>
        <c:delete val="1"/>
        <c:axPos val="b"/>
        <c:numFmt formatCode="ge" sourceLinked="1"/>
        <c:majorTickMark val="none"/>
        <c:minorTickMark val="none"/>
        <c:tickLblPos val="none"/>
        <c:crossAx val="80343424"/>
        <c:crosses val="autoZero"/>
        <c:auto val="1"/>
        <c:lblOffset val="100"/>
        <c:baseTimeUnit val="years"/>
      </c:dateAx>
      <c:valAx>
        <c:axId val="803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D73" sqref="CD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橋本市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65664</v>
      </c>
      <c r="AJ8" s="56"/>
      <c r="AK8" s="56"/>
      <c r="AL8" s="56"/>
      <c r="AM8" s="56"/>
      <c r="AN8" s="56"/>
      <c r="AO8" s="56"/>
      <c r="AP8" s="57"/>
      <c r="AQ8" s="47">
        <f>データ!R6</f>
        <v>130.55000000000001</v>
      </c>
      <c r="AR8" s="47"/>
      <c r="AS8" s="47"/>
      <c r="AT8" s="47"/>
      <c r="AU8" s="47"/>
      <c r="AV8" s="47"/>
      <c r="AW8" s="47"/>
      <c r="AX8" s="47"/>
      <c r="AY8" s="47">
        <f>データ!S6</f>
        <v>502.98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90.36</v>
      </c>
      <c r="K10" s="47"/>
      <c r="L10" s="47"/>
      <c r="M10" s="47"/>
      <c r="N10" s="47"/>
      <c r="O10" s="47"/>
      <c r="P10" s="47"/>
      <c r="Q10" s="47"/>
      <c r="R10" s="47">
        <f>データ!O6</f>
        <v>98.27</v>
      </c>
      <c r="S10" s="47"/>
      <c r="T10" s="47"/>
      <c r="U10" s="47"/>
      <c r="V10" s="47"/>
      <c r="W10" s="47"/>
      <c r="X10" s="47"/>
      <c r="Y10" s="47"/>
      <c r="Z10" s="78">
        <f>データ!P6</f>
        <v>3560</v>
      </c>
      <c r="AA10" s="78"/>
      <c r="AB10" s="78"/>
      <c r="AC10" s="78"/>
      <c r="AD10" s="78"/>
      <c r="AE10" s="78"/>
      <c r="AF10" s="78"/>
      <c r="AG10" s="78"/>
      <c r="AH10" s="2"/>
      <c r="AI10" s="78">
        <f>データ!T6</f>
        <v>64344</v>
      </c>
      <c r="AJ10" s="78"/>
      <c r="AK10" s="78"/>
      <c r="AL10" s="78"/>
      <c r="AM10" s="78"/>
      <c r="AN10" s="78"/>
      <c r="AO10" s="78"/>
      <c r="AP10" s="78"/>
      <c r="AQ10" s="47">
        <f>データ!U6</f>
        <v>61.09</v>
      </c>
      <c r="AR10" s="47"/>
      <c r="AS10" s="47"/>
      <c r="AT10" s="47"/>
      <c r="AU10" s="47"/>
      <c r="AV10" s="47"/>
      <c r="AW10" s="47"/>
      <c r="AX10" s="47"/>
      <c r="AY10" s="47">
        <f>データ!V6</f>
        <v>1053.27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302031</v>
      </c>
      <c r="D6" s="31">
        <f t="shared" si="3"/>
        <v>46</v>
      </c>
      <c r="E6" s="31">
        <f t="shared" si="3"/>
        <v>1</v>
      </c>
      <c r="F6" s="31">
        <f t="shared" si="3"/>
        <v>0</v>
      </c>
      <c r="G6" s="31">
        <f t="shared" si="3"/>
        <v>1</v>
      </c>
      <c r="H6" s="31" t="str">
        <f t="shared" si="3"/>
        <v>和歌山県　橋本市</v>
      </c>
      <c r="I6" s="31" t="str">
        <f t="shared" si="3"/>
        <v>法適用</v>
      </c>
      <c r="J6" s="31" t="str">
        <f t="shared" si="3"/>
        <v>水道事業</v>
      </c>
      <c r="K6" s="31" t="str">
        <f t="shared" si="3"/>
        <v>末端給水事業</v>
      </c>
      <c r="L6" s="31" t="str">
        <f t="shared" si="3"/>
        <v>A4</v>
      </c>
      <c r="M6" s="32" t="str">
        <f t="shared" si="3"/>
        <v>-</v>
      </c>
      <c r="N6" s="32">
        <f t="shared" si="3"/>
        <v>90.36</v>
      </c>
      <c r="O6" s="32">
        <f t="shared" si="3"/>
        <v>98.27</v>
      </c>
      <c r="P6" s="32">
        <f t="shared" si="3"/>
        <v>3560</v>
      </c>
      <c r="Q6" s="32">
        <f t="shared" si="3"/>
        <v>65664</v>
      </c>
      <c r="R6" s="32">
        <f t="shared" si="3"/>
        <v>130.55000000000001</v>
      </c>
      <c r="S6" s="32">
        <f t="shared" si="3"/>
        <v>502.98</v>
      </c>
      <c r="T6" s="32">
        <f t="shared" si="3"/>
        <v>64344</v>
      </c>
      <c r="U6" s="32">
        <f t="shared" si="3"/>
        <v>61.09</v>
      </c>
      <c r="V6" s="32">
        <f t="shared" si="3"/>
        <v>1053.27</v>
      </c>
      <c r="W6" s="33">
        <f>IF(W7="",NA(),W7)</f>
        <v>108.58</v>
      </c>
      <c r="X6" s="33">
        <f t="shared" ref="X6:AF6" si="4">IF(X7="",NA(),X7)</f>
        <v>103.63</v>
      </c>
      <c r="Y6" s="33">
        <f t="shared" si="4"/>
        <v>106.18</v>
      </c>
      <c r="Z6" s="33">
        <f t="shared" si="4"/>
        <v>99.43</v>
      </c>
      <c r="AA6" s="33">
        <f t="shared" si="4"/>
        <v>116.6</v>
      </c>
      <c r="AB6" s="33">
        <f t="shared" si="4"/>
        <v>108.89</v>
      </c>
      <c r="AC6" s="33">
        <f t="shared" si="4"/>
        <v>107.68</v>
      </c>
      <c r="AD6" s="33">
        <f t="shared" si="4"/>
        <v>108.24</v>
      </c>
      <c r="AE6" s="33">
        <f t="shared" si="4"/>
        <v>107.8</v>
      </c>
      <c r="AF6" s="33">
        <f t="shared" si="4"/>
        <v>111.96</v>
      </c>
      <c r="AG6" s="32" t="str">
        <f>IF(AG7="","",IF(AG7="-","【-】","【"&amp;SUBSTITUTE(TEXT(AG7,"#,##0.00"),"-","△")&amp;"】"))</f>
        <v>【113.03】</v>
      </c>
      <c r="AH6" s="33">
        <f>IF(AH7="",NA(),AH7)</f>
        <v>42.7</v>
      </c>
      <c r="AI6" s="33">
        <f t="shared" ref="AI6:AQ6" si="5">IF(AI7="",NA(),AI7)</f>
        <v>39.909999999999997</v>
      </c>
      <c r="AJ6" s="33">
        <f t="shared" si="5"/>
        <v>32</v>
      </c>
      <c r="AK6" s="33">
        <f t="shared" si="5"/>
        <v>31.22</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1009.98</v>
      </c>
      <c r="AT6" s="33">
        <f t="shared" ref="AT6:BB6" si="6">IF(AT7="",NA(),AT7)</f>
        <v>1079.19</v>
      </c>
      <c r="AU6" s="33">
        <f t="shared" si="6"/>
        <v>1083.17</v>
      </c>
      <c r="AV6" s="33">
        <f t="shared" si="6"/>
        <v>801.13</v>
      </c>
      <c r="AW6" s="33">
        <f t="shared" si="6"/>
        <v>963.01</v>
      </c>
      <c r="AX6" s="33">
        <f t="shared" si="6"/>
        <v>699.11</v>
      </c>
      <c r="AY6" s="33">
        <f t="shared" si="6"/>
        <v>695.41</v>
      </c>
      <c r="AZ6" s="33">
        <f t="shared" si="6"/>
        <v>701</v>
      </c>
      <c r="BA6" s="33">
        <f t="shared" si="6"/>
        <v>739.59</v>
      </c>
      <c r="BB6" s="33">
        <f t="shared" si="6"/>
        <v>335.95</v>
      </c>
      <c r="BC6" s="32" t="str">
        <f>IF(BC7="","",IF(BC7="-","【-】","【"&amp;SUBSTITUTE(TEXT(BC7,"#,##0.00"),"-","△")&amp;"】"))</f>
        <v>【264.16】</v>
      </c>
      <c r="BD6" s="33">
        <f>IF(BD7="",NA(),BD7)</f>
        <v>272.97000000000003</v>
      </c>
      <c r="BE6" s="33">
        <f t="shared" ref="BE6:BM6" si="7">IF(BE7="",NA(),BE7)</f>
        <v>262.39999999999998</v>
      </c>
      <c r="BF6" s="33">
        <f t="shared" si="7"/>
        <v>246.81</v>
      </c>
      <c r="BG6" s="33">
        <f t="shared" si="7"/>
        <v>234.39</v>
      </c>
      <c r="BH6" s="33">
        <f t="shared" si="7"/>
        <v>220.99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99.53</v>
      </c>
      <c r="BP6" s="33">
        <f t="shared" ref="BP6:BX6" si="8">IF(BP7="",NA(),BP7)</f>
        <v>98.63</v>
      </c>
      <c r="BQ6" s="33">
        <f t="shared" si="8"/>
        <v>96.58</v>
      </c>
      <c r="BR6" s="33">
        <f t="shared" si="8"/>
        <v>90.07</v>
      </c>
      <c r="BS6" s="33">
        <f t="shared" si="8"/>
        <v>113.56</v>
      </c>
      <c r="BT6" s="33">
        <f t="shared" si="8"/>
        <v>101.27</v>
      </c>
      <c r="BU6" s="33">
        <f t="shared" si="8"/>
        <v>99.61</v>
      </c>
      <c r="BV6" s="33">
        <f t="shared" si="8"/>
        <v>100.27</v>
      </c>
      <c r="BW6" s="33">
        <f t="shared" si="8"/>
        <v>99.46</v>
      </c>
      <c r="BX6" s="33">
        <f t="shared" si="8"/>
        <v>105.21</v>
      </c>
      <c r="BY6" s="32" t="str">
        <f>IF(BY7="","",IF(BY7="-","【-】","【"&amp;SUBSTITUTE(TEXT(BY7,"#,##0.00"),"-","△")&amp;"】"))</f>
        <v>【104.60】</v>
      </c>
      <c r="BZ6" s="33">
        <f>IF(BZ7="",NA(),BZ7)</f>
        <v>180.28</v>
      </c>
      <c r="CA6" s="33">
        <f t="shared" ref="CA6:CI6" si="9">IF(CA7="",NA(),CA7)</f>
        <v>182.15</v>
      </c>
      <c r="CB6" s="33">
        <f t="shared" si="9"/>
        <v>186.1</v>
      </c>
      <c r="CC6" s="33">
        <f t="shared" si="9"/>
        <v>199.65</v>
      </c>
      <c r="CD6" s="33">
        <f t="shared" si="9"/>
        <v>154.91999999999999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39.17</v>
      </c>
      <c r="CL6" s="33">
        <f t="shared" ref="CL6:CT6" si="10">IF(CL7="",NA(),CL7)</f>
        <v>39.69</v>
      </c>
      <c r="CM6" s="33">
        <f t="shared" si="10"/>
        <v>38.909999999999997</v>
      </c>
      <c r="CN6" s="33">
        <f t="shared" si="10"/>
        <v>38.619999999999997</v>
      </c>
      <c r="CO6" s="33">
        <f t="shared" si="10"/>
        <v>37.590000000000003</v>
      </c>
      <c r="CP6" s="33">
        <f t="shared" si="10"/>
        <v>60.83</v>
      </c>
      <c r="CQ6" s="33">
        <f t="shared" si="10"/>
        <v>60.04</v>
      </c>
      <c r="CR6" s="33">
        <f t="shared" si="10"/>
        <v>59.88</v>
      </c>
      <c r="CS6" s="33">
        <f t="shared" si="10"/>
        <v>59.68</v>
      </c>
      <c r="CT6" s="33">
        <f t="shared" si="10"/>
        <v>59.17</v>
      </c>
      <c r="CU6" s="32" t="str">
        <f>IF(CU7="","",IF(CU7="-","【-】","【"&amp;SUBSTITUTE(TEXT(CU7,"#,##0.00"),"-","△")&amp;"】"))</f>
        <v>【59.80】</v>
      </c>
      <c r="CV6" s="33">
        <f>IF(CV7="",NA(),CV7)</f>
        <v>85.98</v>
      </c>
      <c r="CW6" s="33">
        <f t="shared" ref="CW6:DE6" si="11">IF(CW7="",NA(),CW7)</f>
        <v>83.64</v>
      </c>
      <c r="CX6" s="33">
        <f t="shared" si="11"/>
        <v>84.29</v>
      </c>
      <c r="CY6" s="33">
        <f t="shared" si="11"/>
        <v>84.67</v>
      </c>
      <c r="CZ6" s="33">
        <f t="shared" si="11"/>
        <v>85.43</v>
      </c>
      <c r="DA6" s="33">
        <f t="shared" si="11"/>
        <v>87.92</v>
      </c>
      <c r="DB6" s="33">
        <f t="shared" si="11"/>
        <v>87.33</v>
      </c>
      <c r="DC6" s="33">
        <f t="shared" si="11"/>
        <v>87.65</v>
      </c>
      <c r="DD6" s="33">
        <f t="shared" si="11"/>
        <v>87.63</v>
      </c>
      <c r="DE6" s="33">
        <f t="shared" si="11"/>
        <v>87.6</v>
      </c>
      <c r="DF6" s="32" t="str">
        <f>IF(DF7="","",IF(DF7="-","【-】","【"&amp;SUBSTITUTE(TEXT(DF7,"#,##0.00"),"-","△")&amp;"】"))</f>
        <v>【89.78】</v>
      </c>
      <c r="DG6" s="33">
        <f>IF(DG7="",NA(),DG7)</f>
        <v>41.71</v>
      </c>
      <c r="DH6" s="33">
        <f t="shared" ref="DH6:DP6" si="12">IF(DH7="",NA(),DH7)</f>
        <v>42.96</v>
      </c>
      <c r="DI6" s="33">
        <f t="shared" si="12"/>
        <v>44.33</v>
      </c>
      <c r="DJ6" s="33">
        <f t="shared" si="12"/>
        <v>45.7</v>
      </c>
      <c r="DK6" s="33">
        <f t="shared" si="12"/>
        <v>45.42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9.92</v>
      </c>
      <c r="DS6" s="33">
        <f t="shared" ref="DS6:EA6" si="13">IF(DS7="",NA(),DS7)</f>
        <v>9.3000000000000007</v>
      </c>
      <c r="DT6" s="33">
        <f t="shared" si="13"/>
        <v>8.27</v>
      </c>
      <c r="DU6" s="33">
        <f t="shared" si="13"/>
        <v>8.58</v>
      </c>
      <c r="DV6" s="33">
        <f t="shared" si="13"/>
        <v>8.73</v>
      </c>
      <c r="DW6" s="33">
        <f t="shared" si="13"/>
        <v>6.92</v>
      </c>
      <c r="DX6" s="33">
        <f t="shared" si="13"/>
        <v>7.67</v>
      </c>
      <c r="DY6" s="33">
        <f t="shared" si="13"/>
        <v>8.4</v>
      </c>
      <c r="DZ6" s="33">
        <f t="shared" si="13"/>
        <v>9.7100000000000009</v>
      </c>
      <c r="EA6" s="33">
        <f t="shared" si="13"/>
        <v>10.71</v>
      </c>
      <c r="EB6" s="32" t="str">
        <f>IF(EB7="","",IF(EB7="-","【-】","【"&amp;SUBSTITUTE(TEXT(EB7,"#,##0.00"),"-","△")&amp;"】"))</f>
        <v>【12.42】</v>
      </c>
      <c r="EC6" s="33">
        <f>IF(EC7="",NA(),EC7)</f>
        <v>0.47</v>
      </c>
      <c r="ED6" s="33">
        <f t="shared" ref="ED6:EL6" si="14">IF(ED7="",NA(),ED7)</f>
        <v>0.13</v>
      </c>
      <c r="EE6" s="33">
        <f t="shared" si="14"/>
        <v>0.49</v>
      </c>
      <c r="EF6" s="33">
        <f t="shared" si="14"/>
        <v>0.28999999999999998</v>
      </c>
      <c r="EG6" s="33">
        <f t="shared" si="14"/>
        <v>0.28999999999999998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302031</v>
      </c>
      <c r="D7" s="35">
        <v>46</v>
      </c>
      <c r="E7" s="35">
        <v>1</v>
      </c>
      <c r="F7" s="35">
        <v>0</v>
      </c>
      <c r="G7" s="35">
        <v>1</v>
      </c>
      <c r="H7" s="35" t="s">
        <v>93</v>
      </c>
      <c r="I7" s="35" t="s">
        <v>94</v>
      </c>
      <c r="J7" s="35" t="s">
        <v>95</v>
      </c>
      <c r="K7" s="35" t="s">
        <v>96</v>
      </c>
      <c r="L7" s="35" t="s">
        <v>97</v>
      </c>
      <c r="M7" s="36" t="s">
        <v>98</v>
      </c>
      <c r="N7" s="36">
        <v>90.36</v>
      </c>
      <c r="O7" s="36">
        <v>98.27</v>
      </c>
      <c r="P7" s="36">
        <v>3560</v>
      </c>
      <c r="Q7" s="36">
        <v>65664</v>
      </c>
      <c r="R7" s="36">
        <v>130.55000000000001</v>
      </c>
      <c r="S7" s="36">
        <v>502.98</v>
      </c>
      <c r="T7" s="36">
        <v>64344</v>
      </c>
      <c r="U7" s="36">
        <v>61.09</v>
      </c>
      <c r="V7" s="36">
        <v>1053.27</v>
      </c>
      <c r="W7" s="36">
        <v>108.58</v>
      </c>
      <c r="X7" s="36">
        <v>103.63</v>
      </c>
      <c r="Y7" s="36">
        <v>106.18</v>
      </c>
      <c r="Z7" s="36">
        <v>99.43</v>
      </c>
      <c r="AA7" s="36">
        <v>116.6</v>
      </c>
      <c r="AB7" s="36">
        <v>108.89</v>
      </c>
      <c r="AC7" s="36">
        <v>107.68</v>
      </c>
      <c r="AD7" s="36">
        <v>108.24</v>
      </c>
      <c r="AE7" s="36">
        <v>107.8</v>
      </c>
      <c r="AF7" s="36">
        <v>111.96</v>
      </c>
      <c r="AG7" s="36">
        <v>113.03</v>
      </c>
      <c r="AH7" s="36">
        <v>42.7</v>
      </c>
      <c r="AI7" s="36">
        <v>39.909999999999997</v>
      </c>
      <c r="AJ7" s="36">
        <v>32</v>
      </c>
      <c r="AK7" s="36">
        <v>31.22</v>
      </c>
      <c r="AL7" s="36">
        <v>0</v>
      </c>
      <c r="AM7" s="36">
        <v>4.4400000000000004</v>
      </c>
      <c r="AN7" s="36">
        <v>4.67</v>
      </c>
      <c r="AO7" s="36">
        <v>4.46</v>
      </c>
      <c r="AP7" s="36">
        <v>4.3899999999999997</v>
      </c>
      <c r="AQ7" s="36">
        <v>0.41</v>
      </c>
      <c r="AR7" s="36">
        <v>0.81</v>
      </c>
      <c r="AS7" s="36">
        <v>1009.98</v>
      </c>
      <c r="AT7" s="36">
        <v>1079.19</v>
      </c>
      <c r="AU7" s="36">
        <v>1083.17</v>
      </c>
      <c r="AV7" s="36">
        <v>801.13</v>
      </c>
      <c r="AW7" s="36">
        <v>963.01</v>
      </c>
      <c r="AX7" s="36">
        <v>699.11</v>
      </c>
      <c r="AY7" s="36">
        <v>695.41</v>
      </c>
      <c r="AZ7" s="36">
        <v>701</v>
      </c>
      <c r="BA7" s="36">
        <v>739.59</v>
      </c>
      <c r="BB7" s="36">
        <v>335.95</v>
      </c>
      <c r="BC7" s="36">
        <v>264.16000000000003</v>
      </c>
      <c r="BD7" s="36">
        <v>272.97000000000003</v>
      </c>
      <c r="BE7" s="36">
        <v>262.39999999999998</v>
      </c>
      <c r="BF7" s="36">
        <v>246.81</v>
      </c>
      <c r="BG7" s="36">
        <v>234.39</v>
      </c>
      <c r="BH7" s="36">
        <v>220.99</v>
      </c>
      <c r="BI7" s="36">
        <v>339.69</v>
      </c>
      <c r="BJ7" s="36">
        <v>343.45</v>
      </c>
      <c r="BK7" s="36">
        <v>330.99</v>
      </c>
      <c r="BL7" s="36">
        <v>324.08999999999997</v>
      </c>
      <c r="BM7" s="36">
        <v>319.82</v>
      </c>
      <c r="BN7" s="36">
        <v>283.72000000000003</v>
      </c>
      <c r="BO7" s="36">
        <v>99.53</v>
      </c>
      <c r="BP7" s="36">
        <v>98.63</v>
      </c>
      <c r="BQ7" s="36">
        <v>96.58</v>
      </c>
      <c r="BR7" s="36">
        <v>90.07</v>
      </c>
      <c r="BS7" s="36">
        <v>113.56</v>
      </c>
      <c r="BT7" s="36">
        <v>101.27</v>
      </c>
      <c r="BU7" s="36">
        <v>99.61</v>
      </c>
      <c r="BV7" s="36">
        <v>100.27</v>
      </c>
      <c r="BW7" s="36">
        <v>99.46</v>
      </c>
      <c r="BX7" s="36">
        <v>105.21</v>
      </c>
      <c r="BY7" s="36">
        <v>104.6</v>
      </c>
      <c r="BZ7" s="36">
        <v>180.28</v>
      </c>
      <c r="CA7" s="36">
        <v>182.15</v>
      </c>
      <c r="CB7" s="36">
        <v>186.1</v>
      </c>
      <c r="CC7" s="36">
        <v>199.65</v>
      </c>
      <c r="CD7" s="36">
        <v>154.91999999999999</v>
      </c>
      <c r="CE7" s="36">
        <v>167.74</v>
      </c>
      <c r="CF7" s="36">
        <v>169.59</v>
      </c>
      <c r="CG7" s="36">
        <v>169.62</v>
      </c>
      <c r="CH7" s="36">
        <v>171.78</v>
      </c>
      <c r="CI7" s="36">
        <v>162.59</v>
      </c>
      <c r="CJ7" s="36">
        <v>164.21</v>
      </c>
      <c r="CK7" s="36">
        <v>39.17</v>
      </c>
      <c r="CL7" s="36">
        <v>39.69</v>
      </c>
      <c r="CM7" s="36">
        <v>38.909999999999997</v>
      </c>
      <c r="CN7" s="36">
        <v>38.619999999999997</v>
      </c>
      <c r="CO7" s="36">
        <v>37.590000000000003</v>
      </c>
      <c r="CP7" s="36">
        <v>60.83</v>
      </c>
      <c r="CQ7" s="36">
        <v>60.04</v>
      </c>
      <c r="CR7" s="36">
        <v>59.88</v>
      </c>
      <c r="CS7" s="36">
        <v>59.68</v>
      </c>
      <c r="CT7" s="36">
        <v>59.17</v>
      </c>
      <c r="CU7" s="36">
        <v>59.8</v>
      </c>
      <c r="CV7" s="36">
        <v>85.98</v>
      </c>
      <c r="CW7" s="36">
        <v>83.64</v>
      </c>
      <c r="CX7" s="36">
        <v>84.29</v>
      </c>
      <c r="CY7" s="36">
        <v>84.67</v>
      </c>
      <c r="CZ7" s="36">
        <v>85.43</v>
      </c>
      <c r="DA7" s="36">
        <v>87.92</v>
      </c>
      <c r="DB7" s="36">
        <v>87.33</v>
      </c>
      <c r="DC7" s="36">
        <v>87.65</v>
      </c>
      <c r="DD7" s="36">
        <v>87.63</v>
      </c>
      <c r="DE7" s="36">
        <v>87.6</v>
      </c>
      <c r="DF7" s="36">
        <v>89.78</v>
      </c>
      <c r="DG7" s="36">
        <v>41.71</v>
      </c>
      <c r="DH7" s="36">
        <v>42.96</v>
      </c>
      <c r="DI7" s="36">
        <v>44.33</v>
      </c>
      <c r="DJ7" s="36">
        <v>45.7</v>
      </c>
      <c r="DK7" s="36">
        <v>45.42</v>
      </c>
      <c r="DL7" s="36">
        <v>36.700000000000003</v>
      </c>
      <c r="DM7" s="36">
        <v>37.71</v>
      </c>
      <c r="DN7" s="36">
        <v>38.69</v>
      </c>
      <c r="DO7" s="36">
        <v>39.65</v>
      </c>
      <c r="DP7" s="36">
        <v>45.25</v>
      </c>
      <c r="DQ7" s="36">
        <v>46.31</v>
      </c>
      <c r="DR7" s="36">
        <v>9.92</v>
      </c>
      <c r="DS7" s="36">
        <v>9.3000000000000007</v>
      </c>
      <c r="DT7" s="36">
        <v>8.27</v>
      </c>
      <c r="DU7" s="36">
        <v>8.58</v>
      </c>
      <c r="DV7" s="36">
        <v>8.73</v>
      </c>
      <c r="DW7" s="36">
        <v>6.92</v>
      </c>
      <c r="DX7" s="36">
        <v>7.67</v>
      </c>
      <c r="DY7" s="36">
        <v>8.4</v>
      </c>
      <c r="DZ7" s="36">
        <v>9.7100000000000009</v>
      </c>
      <c r="EA7" s="36">
        <v>10.71</v>
      </c>
      <c r="EB7" s="36">
        <v>12.42</v>
      </c>
      <c r="EC7" s="36">
        <v>0.47</v>
      </c>
      <c r="ED7" s="36">
        <v>0.13</v>
      </c>
      <c r="EE7" s="36">
        <v>0.49</v>
      </c>
      <c r="EF7" s="36">
        <v>0.28999999999999998</v>
      </c>
      <c r="EG7" s="36">
        <v>0.28999999999999998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hashi0727</cp:lastModifiedBy>
  <dcterms:created xsi:type="dcterms:W3CDTF">2016-02-03T07:25:38Z</dcterms:created>
  <dcterms:modified xsi:type="dcterms:W3CDTF">2016-02-22T06:41:32Z</dcterms:modified>
</cp:coreProperties>
</file>