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ABBlLRXmmJzd3rVMIavwe1YwXH3uYY3fK/ZwfQD5E9d9EULwpFL5ODMoEedVJI1izwkZrQH3PgkCixs5HLmfQ==" workbookSaltValue="T/7v9ByHQneyKKmnKu9+h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<sst xmlns="http://schemas.openxmlformats.org/spreadsheetml/2006/main" xmlns:r="http://schemas.openxmlformats.org/officeDocument/2006/relationships" count="114" uniqueCount="114">
  <si>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</si>
  <si>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</si>
  <si>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</si>
  <si>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</si>
  <si>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</si>
  <si>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</si>
  <si>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</si>
  <si>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</si>
  <si>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</si>
  <si>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</si>
  <si>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</si>
  <si>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</si>
  <si>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</si>
  <si>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</si>
  <si>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</si>
  <si>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</si>
  <si>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</si>
  <si>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</si>
  <si>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</si>
  <si>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</si>
  <si>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</si>
  <si>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</si>
  <si>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</si>
  <si>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</si>
  <si>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</si>
  <si>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</si>
  <si>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</si>
  <si>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</si>
  <si>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</si>
  <si>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</si>
  <si>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</si>
  <si>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</si>
  <si>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</si>
  <si>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</si>
  <si>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</si>
  <si>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</si>
  <si>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</si>
  <si>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</si>
  <si>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</si>
  <si>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</si>
  <si>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</si>
  <si>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</si>
  <si>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</si>
  <si>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</si>
  <si>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</si>
  <si>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</si>
  <si>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</si>
  <si>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</si>
  <si>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</si>
  <si>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</si>
  <si>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</si>
  <si>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</si>
  <si>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</si>
  <si>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</si>
  <si>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</si>
  <si>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</si>
  <si>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</si>
  <si>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</si>
  <si>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</si>
  <si>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</si>
  <si>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</si>
  <si>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</si>
  <si>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</si>
  <si>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</si>
  <si>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</si>
  <si>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</si>
  <si>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</si>
  <si>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</si>
  <si>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本事業は、平成6年度に事業着手し、平成10年度から一部供用を開始し、平成15年度に全区域の供用を開始しました。管渠や処理場は比較的新しく不具合が生じていませんが、ポンプ施設や処理場内の機械器具のように耐用年数の短いものは、不具合が生じる度に修繕を行うことで凌いでいる状態です。
　今後は、接続可能な区域は公共下水道への接続を進めるとともに、施設更新計画を策定し、計画的な更新事業を進めていきます。</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</si>
  <si>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</si>
  <si>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</si>
  <si>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</si>
  <si>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</si>
  <si>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</si>
  <si>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</si>
  <si>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</si>
  <si>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</si>
  <si>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</si>
  <si>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</si>
  <si>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</si>
  <si>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</si>
  <si>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</si>
  <si>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</si>
  <si>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</si>
  <si>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</si>
  <si>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</si>
  <si>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</si>
  <si>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</si>
  <si>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</si>
  <si>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</si>
  <si>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</si>
  <si>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</si>
  <si>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</si>
  <si>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</si>
  <si>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</si>
  <si>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</si>
  <si>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和歌山県　橋本市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</si>
  <si>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</si>
  <si>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</si>
  <si>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</si>
  <si>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</si>
  <si>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</si>
  <si>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</si>
  <si>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</si>
  <si>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</si>
  <si>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</si>
  <si>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</si>
  <si>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</si>
  <si>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</si>
  <si>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</si>
  <si>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</si>
  <si>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</si>
  <si>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令和6年度より法適用を行いました。また、処理場の改築更新を避けるため、4地区の処理区域のうち令和5年度末に2地区、令和10年度までに1地区を公共下水道に接続し、残る1地区も令和10年度以降に公共下水道に接続し収支の改善を図るとともに農業集落排水事業の廃止に向けて事業を進めていきます。</t>
  </si>
  <si>
    <t>①経常収支比率は平均値を上回りましたが、これは費用を抑制したことによるもので、汚水処理に要する経費を使用料収入で賄うことができず、多額の一般会計繰入金に依存している状況です。今後も人口減少により使用料収入の増加は見込めず、厳しい経営状況が続くと予想されます。
③④⑤流動比率は類似団体平均よりも上回っているが、企業債残高対事業規模比率、経費回収率が芳しくないため翌年度厳しい状況が続くと予想されます。経営を改善するためにも、公共下水道への接続を進めていきます。
⑥物価高騰による影響もありますが類似団体平均よりも約2倍に近い数値となっています。このような状況を改善するためにも公共下水道への接続を進めていきます。
⑦⑧類似団体平均値よりも高い水準ですが、今後の経営改善のためにも公共下水道への接続を進めていきます。</t>
    <rPh sb="1" eb="3">
      <t>ケイジョウ</t>
    </rPh>
    <rPh sb="8" eb="10">
      <t>ヘイキン</t>
    </rPh>
    <rPh sb="10" eb="11">
      <t>チ</t>
    </rPh>
    <rPh sb="133" eb="138">
      <t>リュウド</t>
    </rPh>
    <rPh sb="138" eb="144">
      <t>ルイジダンタイヘイキン</t>
    </rPh>
    <rPh sb="147" eb="149">
      <t>ウワマワ</t>
    </rPh>
    <rPh sb="155" eb="160">
      <t>キギョウ</t>
    </rPh>
    <rPh sb="160" eb="167">
      <t>タイジギョ</t>
    </rPh>
    <rPh sb="168" eb="173">
      <t>ケイヒカイ</t>
    </rPh>
    <rPh sb="174" eb="175">
      <t>カンバ</t>
    </rPh>
    <rPh sb="181" eb="184">
      <t>ヨクネンド</t>
    </rPh>
    <rPh sb="184" eb="185">
      <t>キビ</t>
    </rPh>
    <rPh sb="187" eb="190">
      <t>ジ</t>
    </rPh>
    <rPh sb="190" eb="191">
      <t>ツヅ</t>
    </rPh>
    <rPh sb="193" eb="195">
      <t>ヨソウ</t>
    </rPh>
    <rPh sb="200" eb="202">
      <t>ケイエイ</t>
    </rPh>
    <rPh sb="203" eb="205">
      <t>カイゼン</t>
    </rPh>
    <rPh sb="212" eb="217">
      <t>コウキョウゲスイドウ</t>
    </rPh>
    <rPh sb="219" eb="221">
      <t>セツゾク</t>
    </rPh>
    <rPh sb="222" eb="223">
      <t>スス</t>
    </rPh>
    <rPh sb="232" eb="236">
      <t>ブッカコウトウ</t>
    </rPh>
    <rPh sb="239" eb="241">
      <t>エイキョウ</t>
    </rPh>
    <rPh sb="247" eb="249">
      <t>ルイジ</t>
    </rPh>
    <rPh sb="249" eb="251">
      <t>ダンタイ</t>
    </rPh>
    <rPh sb="251" eb="253">
      <t>ヘイキン</t>
    </rPh>
    <rPh sb="256" eb="257">
      <t>ヤク</t>
    </rPh>
    <rPh sb="258" eb="259">
      <t>バイ</t>
    </rPh>
    <rPh sb="260" eb="262">
      <t>チカ</t>
    </rPh>
    <rPh sb="262" eb="264">
      <t>スウチ</t>
    </rPh>
    <rPh sb="277" eb="279">
      <t>ジョウキョウ</t>
    </rPh>
    <rPh sb="280" eb="282">
      <t>カイゼン</t>
    </rPh>
    <rPh sb="288" eb="293">
      <t>コウキョウゲスイドウ</t>
    </rPh>
    <rPh sb="295" eb="297">
      <t>セツゾク</t>
    </rPh>
    <rPh sb="298" eb="299">
      <t>スス</t>
    </rPh>
    <rPh sb="309" eb="313">
      <t>ルイジダンタイ</t>
    </rPh>
    <rPh sb="313" eb="316">
      <t>ヘイキンチ</t>
    </rPh>
    <rPh sb="319" eb="320">
      <t>タカ</t>
    </rPh>
    <rPh sb="321" eb="323">
      <t>スイジュン</t>
    </rPh>
    <rPh sb="327" eb="329">
      <t>コンゴ</t>
    </rPh>
    <rPh sb="330" eb="332">
      <t>ケイエイ</t>
    </rPh>
    <rPh sb="332" eb="334">
      <t>カイゼン</t>
    </rPh>
    <rPh sb="339" eb="344">
      <t>コウキョウ</t>
    </rPh>
    <rPh sb="346" eb="348">
      <t>セツゾク</t>
    </rPh>
    <rPh sb="349" eb="350">
      <t>スス</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</si>
</sst>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113.12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1665.08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602.61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橋本市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58792</v>
      </c>
      <c r="AM8" s="21"/>
      <c r="AN8" s="21"/>
      <c r="AO8" s="21"/>
      <c r="AP8" s="21"/>
      <c r="AQ8" s="21"/>
      <c r="AR8" s="21"/>
      <c r="AS8" s="21"/>
      <c r="AT8" s="7">
        <f>データ!T6</f>
        <v>130.55000000000001</v>
      </c>
      <c r="AU8" s="7"/>
      <c r="AV8" s="7"/>
      <c r="AW8" s="7"/>
      <c r="AX8" s="7"/>
      <c r="AY8" s="7"/>
      <c r="AZ8" s="7"/>
      <c r="BA8" s="7"/>
      <c r="BB8" s="7">
        <f>データ!U6</f>
        <v>450.34</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78.87</v>
      </c>
      <c r="J10" s="7"/>
      <c r="K10" s="7"/>
      <c r="L10" s="7"/>
      <c r="M10" s="7"/>
      <c r="N10" s="7"/>
      <c r="O10" s="7"/>
      <c r="P10" s="7">
        <f>データ!P6</f>
        <v>0.53</v>
      </c>
      <c r="Q10" s="7"/>
      <c r="R10" s="7"/>
      <c r="S10" s="7"/>
      <c r="T10" s="7"/>
      <c r="U10" s="7"/>
      <c r="V10" s="7"/>
      <c r="W10" s="7">
        <f>データ!Q6</f>
        <v>92.93</v>
      </c>
      <c r="X10" s="7"/>
      <c r="Y10" s="7"/>
      <c r="Z10" s="7"/>
      <c r="AA10" s="7"/>
      <c r="AB10" s="7"/>
      <c r="AC10" s="7"/>
      <c r="AD10" s="21">
        <f>データ!R6</f>
        <v>4176</v>
      </c>
      <c r="AE10" s="21"/>
      <c r="AF10" s="21"/>
      <c r="AG10" s="21"/>
      <c r="AH10" s="21"/>
      <c r="AI10" s="21"/>
      <c r="AJ10" s="21"/>
      <c r="AK10" s="2"/>
      <c r="AL10" s="21">
        <f>データ!V6</f>
        <v>309</v>
      </c>
      <c r="AM10" s="21"/>
      <c r="AN10" s="21"/>
      <c r="AO10" s="21"/>
      <c r="AP10" s="21"/>
      <c r="AQ10" s="21"/>
      <c r="AR10" s="21"/>
      <c r="AS10" s="21"/>
      <c r="AT10" s="7">
        <f>データ!W6</f>
        <v>0.16</v>
      </c>
      <c r="AU10" s="7"/>
      <c r="AV10" s="7"/>
      <c r="AW10" s="7"/>
      <c r="AX10" s="7"/>
      <c r="AY10" s="7"/>
      <c r="AZ10" s="7"/>
      <c r="BA10" s="7"/>
      <c r="BB10" s="7">
        <f>データ!X6</f>
        <v>1931.25</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68</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BZu6+LUHt1rUSN9Mut0x3f6fLPTqQDW04cijYyNdh+zrUvzerLc5AEtBdgoK5gAPFGEjk/SIrSTO/+uoCaI2g==" saltValue="M6M9A37ylVcwbP+U9GSiA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59</v>
      </c>
      <c r="D3" s="58" t="s">
        <v>39</v>
      </c>
      <c r="E3" s="58" t="s">
        <v>6</v>
      </c>
      <c r="F3" s="58" t="s">
        <v>5</v>
      </c>
      <c r="G3" s="58" t="s">
        <v>25</v>
      </c>
      <c r="H3" s="64" t="s">
        <v>60</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62</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69</v>
      </c>
      <c r="B5" s="60"/>
      <c r="C5" s="60"/>
      <c r="D5" s="60"/>
      <c r="E5" s="60"/>
      <c r="F5" s="60"/>
      <c r="G5" s="60"/>
      <c r="H5" s="66" t="s">
        <v>58</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45</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302031</v>
      </c>
      <c r="D6" s="61">
        <f t="shared" si="1"/>
        <v>46</v>
      </c>
      <c r="E6" s="61">
        <f t="shared" si="1"/>
        <v>17</v>
      </c>
      <c r="F6" s="61">
        <f t="shared" si="1"/>
        <v>5</v>
      </c>
      <c r="G6" s="61">
        <f t="shared" si="1"/>
        <v>0</v>
      </c>
      <c r="H6" s="61" t="str">
        <f t="shared" si="1"/>
        <v>和歌山県　橋本市</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78.87</v>
      </c>
      <c r="P6" s="69">
        <f t="shared" si="1"/>
        <v>0.53</v>
      </c>
      <c r="Q6" s="69">
        <f t="shared" si="1"/>
        <v>92.93</v>
      </c>
      <c r="R6" s="69">
        <f t="shared" si="1"/>
        <v>4176</v>
      </c>
      <c r="S6" s="69">
        <f t="shared" si="1"/>
        <v>58792</v>
      </c>
      <c r="T6" s="69">
        <f t="shared" si="1"/>
        <v>130.55000000000001</v>
      </c>
      <c r="U6" s="69">
        <f t="shared" si="1"/>
        <v>450.34</v>
      </c>
      <c r="V6" s="69">
        <f t="shared" si="1"/>
        <v>309</v>
      </c>
      <c r="W6" s="69">
        <f t="shared" si="1"/>
        <v>0.16</v>
      </c>
      <c r="X6" s="69">
        <f t="shared" si="1"/>
        <v>1931.25</v>
      </c>
      <c r="Y6" s="77" t="str">
        <f t="shared" ref="Y6:AH6" si="2">IF(Y7="",NA(),Y7)</f>
        <v>-</v>
      </c>
      <c r="Z6" s="77" t="str">
        <f t="shared" si="2"/>
        <v>-</v>
      </c>
      <c r="AA6" s="77" t="str">
        <f t="shared" si="2"/>
        <v>-</v>
      </c>
      <c r="AB6" s="77" t="str">
        <f t="shared" si="2"/>
        <v>-</v>
      </c>
      <c r="AC6" s="77">
        <f t="shared" si="2"/>
        <v>109.08</v>
      </c>
      <c r="AD6" s="77" t="str">
        <f t="shared" si="2"/>
        <v>-</v>
      </c>
      <c r="AE6" s="77" t="str">
        <f t="shared" si="2"/>
        <v>-</v>
      </c>
      <c r="AF6" s="77" t="str">
        <f t="shared" si="2"/>
        <v>-</v>
      </c>
      <c r="AG6" s="77" t="str">
        <f t="shared" si="2"/>
        <v>-</v>
      </c>
      <c r="AH6" s="77">
        <f t="shared" si="2"/>
        <v>106.62</v>
      </c>
      <c r="AI6" s="69" t="str">
        <f>IF(AI7="","",IF(AI7="-","【-】","【"&amp;SUBSTITUTE(TEXT(AI7,"#,##0.00"),"-","△")&amp;"】"))</f>
        <v>【104.30】</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107.99</v>
      </c>
      <c r="AT6" s="69" t="str">
        <f>IF(AT7="","",IF(AT7="-","【-】","【"&amp;SUBSTITUTE(TEXT(AT7,"#,##0.00"),"-","△")&amp;"】"))</f>
        <v>【102.74】</v>
      </c>
      <c r="AU6" s="77" t="str">
        <f t="shared" ref="AU6:BD6" si="4">IF(AU7="",NA(),AU7)</f>
        <v>-</v>
      </c>
      <c r="AV6" s="77" t="str">
        <f t="shared" si="4"/>
        <v>-</v>
      </c>
      <c r="AW6" s="77" t="str">
        <f t="shared" si="4"/>
        <v>-</v>
      </c>
      <c r="AX6" s="77" t="str">
        <f t="shared" si="4"/>
        <v>-</v>
      </c>
      <c r="AY6" s="77">
        <f t="shared" si="4"/>
        <v>113.12</v>
      </c>
      <c r="AZ6" s="77" t="str">
        <f t="shared" si="4"/>
        <v>-</v>
      </c>
      <c r="BA6" s="77" t="str">
        <f t="shared" si="4"/>
        <v>-</v>
      </c>
      <c r="BB6" s="77" t="str">
        <f t="shared" si="4"/>
        <v>-</v>
      </c>
      <c r="BC6" s="77" t="str">
        <f t="shared" si="4"/>
        <v>-</v>
      </c>
      <c r="BD6" s="77">
        <f t="shared" si="4"/>
        <v>58.25</v>
      </c>
      <c r="BE6" s="69" t="str">
        <f>IF(BE7="","",IF(BE7="-","【-】","【"&amp;SUBSTITUTE(TEXT(BE7,"#,##0.00"),"-","△")&amp;"】"))</f>
        <v>【47.19】</v>
      </c>
      <c r="BF6" s="77" t="str">
        <f t="shared" ref="BF6:BO6" si="5">IF(BF7="",NA(),BF7)</f>
        <v>-</v>
      </c>
      <c r="BG6" s="77" t="str">
        <f t="shared" si="5"/>
        <v>-</v>
      </c>
      <c r="BH6" s="77" t="str">
        <f t="shared" si="5"/>
        <v>-</v>
      </c>
      <c r="BI6" s="77" t="str">
        <f t="shared" si="5"/>
        <v>-</v>
      </c>
      <c r="BJ6" s="77">
        <f t="shared" si="5"/>
        <v>1665.08</v>
      </c>
      <c r="BK6" s="77" t="str">
        <f t="shared" si="5"/>
        <v>-</v>
      </c>
      <c r="BL6" s="77" t="str">
        <f t="shared" si="5"/>
        <v>-</v>
      </c>
      <c r="BM6" s="77" t="str">
        <f t="shared" si="5"/>
        <v>-</v>
      </c>
      <c r="BN6" s="77" t="str">
        <f t="shared" si="5"/>
        <v>-</v>
      </c>
      <c r="BO6" s="77">
        <f t="shared" si="5"/>
        <v>791.46</v>
      </c>
      <c r="BP6" s="69" t="str">
        <f>IF(BP7="","",IF(BP7="-","【-】","【"&amp;SUBSTITUTE(TEXT(BP7,"#,##0.00"),"-","△")&amp;"】"))</f>
        <v>【798.10】</v>
      </c>
      <c r="BQ6" s="77" t="str">
        <f t="shared" ref="BQ6:BZ6" si="6">IF(BQ7="",NA(),BQ7)</f>
        <v>-</v>
      </c>
      <c r="BR6" s="77" t="str">
        <f t="shared" si="6"/>
        <v>-</v>
      </c>
      <c r="BS6" s="77" t="str">
        <f t="shared" si="6"/>
        <v>-</v>
      </c>
      <c r="BT6" s="77" t="str">
        <f t="shared" si="6"/>
        <v>-</v>
      </c>
      <c r="BU6" s="77">
        <f t="shared" si="6"/>
        <v>31.76</v>
      </c>
      <c r="BV6" s="77" t="str">
        <f t="shared" si="6"/>
        <v>-</v>
      </c>
      <c r="BW6" s="77" t="str">
        <f t="shared" si="6"/>
        <v>-</v>
      </c>
      <c r="BX6" s="77" t="str">
        <f t="shared" si="6"/>
        <v>-</v>
      </c>
      <c r="BY6" s="77" t="str">
        <f t="shared" si="6"/>
        <v>-</v>
      </c>
      <c r="BZ6" s="77">
        <f t="shared" si="6"/>
        <v>47.96</v>
      </c>
      <c r="CA6" s="69" t="str">
        <f>IF(CA7="","",IF(CA7="-","【-】","【"&amp;SUBSTITUTE(TEXT(CA7,"#,##0.00"),"-","△")&amp;"】"))</f>
        <v>【54.51】</v>
      </c>
      <c r="CB6" s="77" t="str">
        <f t="shared" ref="CB6:CK6" si="7">IF(CB7="",NA(),CB7)</f>
        <v>-</v>
      </c>
      <c r="CC6" s="77" t="str">
        <f t="shared" si="7"/>
        <v>-</v>
      </c>
      <c r="CD6" s="77" t="str">
        <f t="shared" si="7"/>
        <v>-</v>
      </c>
      <c r="CE6" s="77" t="str">
        <f t="shared" si="7"/>
        <v>-</v>
      </c>
      <c r="CF6" s="77">
        <f t="shared" si="7"/>
        <v>602.61</v>
      </c>
      <c r="CG6" s="77" t="str">
        <f t="shared" si="7"/>
        <v>-</v>
      </c>
      <c r="CH6" s="77" t="str">
        <f t="shared" si="7"/>
        <v>-</v>
      </c>
      <c r="CI6" s="77" t="str">
        <f t="shared" si="7"/>
        <v>-</v>
      </c>
      <c r="CJ6" s="77" t="str">
        <f t="shared" si="7"/>
        <v>-</v>
      </c>
      <c r="CK6" s="77">
        <f t="shared" si="7"/>
        <v>325.85000000000002</v>
      </c>
      <c r="CL6" s="69" t="str">
        <f>IF(CL7="","",IF(CL7="-","【-】","【"&amp;SUBSTITUTE(TEXT(CL7,"#,##0.00"),"-","△")&amp;"】"))</f>
        <v>【286.33】</v>
      </c>
      <c r="CM6" s="77" t="str">
        <f t="shared" ref="CM6:CV6" si="8">IF(CM7="",NA(),CM7)</f>
        <v>-</v>
      </c>
      <c r="CN6" s="77" t="str">
        <f t="shared" si="8"/>
        <v>-</v>
      </c>
      <c r="CO6" s="77" t="str">
        <f t="shared" si="8"/>
        <v>-</v>
      </c>
      <c r="CP6" s="77" t="str">
        <f t="shared" si="8"/>
        <v>-</v>
      </c>
      <c r="CQ6" s="77">
        <f t="shared" si="8"/>
        <v>83.5</v>
      </c>
      <c r="CR6" s="77" t="str">
        <f t="shared" si="8"/>
        <v>-</v>
      </c>
      <c r="CS6" s="77" t="str">
        <f t="shared" si="8"/>
        <v>-</v>
      </c>
      <c r="CT6" s="77" t="str">
        <f t="shared" si="8"/>
        <v>-</v>
      </c>
      <c r="CU6" s="77" t="str">
        <f t="shared" si="8"/>
        <v>-</v>
      </c>
      <c r="CV6" s="77">
        <f t="shared" si="8"/>
        <v>45.32</v>
      </c>
      <c r="CW6" s="69" t="str">
        <f>IF(CW7="","",IF(CW7="-","【-】","【"&amp;SUBSTITUTE(TEXT(CW7,"#,##0.00"),"-","△")&amp;"】"))</f>
        <v>【49.92】</v>
      </c>
      <c r="CX6" s="77" t="str">
        <f t="shared" ref="CX6:DG6" si="9">IF(CX7="",NA(),CX7)</f>
        <v>-</v>
      </c>
      <c r="CY6" s="77" t="str">
        <f t="shared" si="9"/>
        <v>-</v>
      </c>
      <c r="CZ6" s="77" t="str">
        <f t="shared" si="9"/>
        <v>-</v>
      </c>
      <c r="DA6" s="77" t="str">
        <f t="shared" si="9"/>
        <v>-</v>
      </c>
      <c r="DB6" s="77">
        <f t="shared" si="9"/>
        <v>96.44</v>
      </c>
      <c r="DC6" s="77" t="str">
        <f t="shared" si="9"/>
        <v>-</v>
      </c>
      <c r="DD6" s="77" t="str">
        <f t="shared" si="9"/>
        <v>-</v>
      </c>
      <c r="DE6" s="77" t="str">
        <f t="shared" si="9"/>
        <v>-</v>
      </c>
      <c r="DF6" s="77" t="str">
        <f t="shared" si="9"/>
        <v>-</v>
      </c>
      <c r="DG6" s="77">
        <f t="shared" si="9"/>
        <v>83.54</v>
      </c>
      <c r="DH6" s="69" t="str">
        <f>IF(DH7="","",IF(DH7="-","【-】","【"&amp;SUBSTITUTE(TEXT(DH7,"#,##0.00"),"-","△")&amp;"】"))</f>
        <v>【87.80】</v>
      </c>
      <c r="DI6" s="77" t="str">
        <f t="shared" ref="DI6:DR6" si="10">IF(DI7="",NA(),DI7)</f>
        <v>-</v>
      </c>
      <c r="DJ6" s="77" t="str">
        <f t="shared" si="10"/>
        <v>-</v>
      </c>
      <c r="DK6" s="77" t="str">
        <f t="shared" si="10"/>
        <v>-</v>
      </c>
      <c r="DL6" s="77" t="str">
        <f t="shared" si="10"/>
        <v>-</v>
      </c>
      <c r="DM6" s="77">
        <f t="shared" si="10"/>
        <v>5.61</v>
      </c>
      <c r="DN6" s="77" t="str">
        <f t="shared" si="10"/>
        <v>-</v>
      </c>
      <c r="DO6" s="77" t="str">
        <f t="shared" si="10"/>
        <v>-</v>
      </c>
      <c r="DP6" s="77" t="str">
        <f t="shared" si="10"/>
        <v>-</v>
      </c>
      <c r="DQ6" s="77" t="str">
        <f t="shared" si="10"/>
        <v>-</v>
      </c>
      <c r="DR6" s="77">
        <f t="shared" si="10"/>
        <v>24.53</v>
      </c>
      <c r="DS6" s="69" t="str">
        <f>IF(DS7="","",IF(DS7="-","【-】","【"&amp;SUBSTITUTE(TEXT(DS7,"#,##0.00"),"-","△")&amp;"】"))</f>
        <v>【28.46】</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69">
        <f t="shared" si="11"/>
        <v>0</v>
      </c>
      <c r="ED6" s="69" t="str">
        <f>IF(ED7="","",IF(ED7="-","【-】","【"&amp;SUBSTITUTE(TEXT(ED7,"#,##0.00"),"-","△")&amp;"】"))</f>
        <v>【0.03】</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3.e-002</v>
      </c>
      <c r="EO6" s="69" t="str">
        <f>IF(EO7="","",IF(EO7="-","【-】","【"&amp;SUBSTITUTE(TEXT(EO7,"#,##0.00"),"-","△")&amp;"】"))</f>
        <v>【0.02】</v>
      </c>
    </row>
    <row r="7" spans="1:148" s="55" customFormat="1">
      <c r="A7" s="56"/>
      <c r="B7" s="62">
        <v>2024</v>
      </c>
      <c r="C7" s="62">
        <v>302031</v>
      </c>
      <c r="D7" s="62">
        <v>46</v>
      </c>
      <c r="E7" s="62">
        <v>17</v>
      </c>
      <c r="F7" s="62">
        <v>5</v>
      </c>
      <c r="G7" s="62">
        <v>0</v>
      </c>
      <c r="H7" s="62" t="s">
        <v>96</v>
      </c>
      <c r="I7" s="62" t="s">
        <v>97</v>
      </c>
      <c r="J7" s="62" t="s">
        <v>98</v>
      </c>
      <c r="K7" s="62" t="s">
        <v>99</v>
      </c>
      <c r="L7" s="62" t="s">
        <v>100</v>
      </c>
      <c r="M7" s="62" t="s">
        <v>101</v>
      </c>
      <c r="N7" s="70" t="s">
        <v>102</v>
      </c>
      <c r="O7" s="70">
        <v>78.87</v>
      </c>
      <c r="P7" s="70">
        <v>0.53</v>
      </c>
      <c r="Q7" s="70">
        <v>92.93</v>
      </c>
      <c r="R7" s="70">
        <v>4176</v>
      </c>
      <c r="S7" s="70">
        <v>58792</v>
      </c>
      <c r="T7" s="70">
        <v>130.55000000000001</v>
      </c>
      <c r="U7" s="70">
        <v>450.34</v>
      </c>
      <c r="V7" s="70">
        <v>309</v>
      </c>
      <c r="W7" s="70">
        <v>0.16</v>
      </c>
      <c r="X7" s="70">
        <v>1931.25</v>
      </c>
      <c r="Y7" s="70" t="s">
        <v>102</v>
      </c>
      <c r="Z7" s="70" t="s">
        <v>102</v>
      </c>
      <c r="AA7" s="70" t="s">
        <v>102</v>
      </c>
      <c r="AB7" s="70" t="s">
        <v>102</v>
      </c>
      <c r="AC7" s="70">
        <v>109.08</v>
      </c>
      <c r="AD7" s="70" t="s">
        <v>102</v>
      </c>
      <c r="AE7" s="70" t="s">
        <v>102</v>
      </c>
      <c r="AF7" s="70" t="s">
        <v>102</v>
      </c>
      <c r="AG7" s="70" t="s">
        <v>102</v>
      </c>
      <c r="AH7" s="70">
        <v>106.62</v>
      </c>
      <c r="AI7" s="70">
        <v>104.3</v>
      </c>
      <c r="AJ7" s="70" t="s">
        <v>102</v>
      </c>
      <c r="AK7" s="70" t="s">
        <v>102</v>
      </c>
      <c r="AL7" s="70" t="s">
        <v>102</v>
      </c>
      <c r="AM7" s="70" t="s">
        <v>102</v>
      </c>
      <c r="AN7" s="70">
        <v>0</v>
      </c>
      <c r="AO7" s="70" t="s">
        <v>102</v>
      </c>
      <c r="AP7" s="70" t="s">
        <v>102</v>
      </c>
      <c r="AQ7" s="70" t="s">
        <v>102</v>
      </c>
      <c r="AR7" s="70" t="s">
        <v>102</v>
      </c>
      <c r="AS7" s="70">
        <v>107.99</v>
      </c>
      <c r="AT7" s="70">
        <v>102.74</v>
      </c>
      <c r="AU7" s="70" t="s">
        <v>102</v>
      </c>
      <c r="AV7" s="70" t="s">
        <v>102</v>
      </c>
      <c r="AW7" s="70" t="s">
        <v>102</v>
      </c>
      <c r="AX7" s="70" t="s">
        <v>102</v>
      </c>
      <c r="AY7" s="70">
        <v>113.12</v>
      </c>
      <c r="AZ7" s="70" t="s">
        <v>102</v>
      </c>
      <c r="BA7" s="70" t="s">
        <v>102</v>
      </c>
      <c r="BB7" s="70" t="s">
        <v>102</v>
      </c>
      <c r="BC7" s="70" t="s">
        <v>102</v>
      </c>
      <c r="BD7" s="70">
        <v>58.25</v>
      </c>
      <c r="BE7" s="70">
        <v>47.19</v>
      </c>
      <c r="BF7" s="70" t="s">
        <v>102</v>
      </c>
      <c r="BG7" s="70" t="s">
        <v>102</v>
      </c>
      <c r="BH7" s="70" t="s">
        <v>102</v>
      </c>
      <c r="BI7" s="70" t="s">
        <v>102</v>
      </c>
      <c r="BJ7" s="70">
        <v>1665.08</v>
      </c>
      <c r="BK7" s="70" t="s">
        <v>102</v>
      </c>
      <c r="BL7" s="70" t="s">
        <v>102</v>
      </c>
      <c r="BM7" s="70" t="s">
        <v>102</v>
      </c>
      <c r="BN7" s="70" t="s">
        <v>102</v>
      </c>
      <c r="BO7" s="70">
        <v>791.46</v>
      </c>
      <c r="BP7" s="70">
        <v>798.1</v>
      </c>
      <c r="BQ7" s="70" t="s">
        <v>102</v>
      </c>
      <c r="BR7" s="70" t="s">
        <v>102</v>
      </c>
      <c r="BS7" s="70" t="s">
        <v>102</v>
      </c>
      <c r="BT7" s="70" t="s">
        <v>102</v>
      </c>
      <c r="BU7" s="70">
        <v>31.76</v>
      </c>
      <c r="BV7" s="70" t="s">
        <v>102</v>
      </c>
      <c r="BW7" s="70" t="s">
        <v>102</v>
      </c>
      <c r="BX7" s="70" t="s">
        <v>102</v>
      </c>
      <c r="BY7" s="70" t="s">
        <v>102</v>
      </c>
      <c r="BZ7" s="70">
        <v>47.96</v>
      </c>
      <c r="CA7" s="70">
        <v>54.51</v>
      </c>
      <c r="CB7" s="70" t="s">
        <v>102</v>
      </c>
      <c r="CC7" s="70" t="s">
        <v>102</v>
      </c>
      <c r="CD7" s="70" t="s">
        <v>102</v>
      </c>
      <c r="CE7" s="70" t="s">
        <v>102</v>
      </c>
      <c r="CF7" s="70">
        <v>602.61</v>
      </c>
      <c r="CG7" s="70" t="s">
        <v>102</v>
      </c>
      <c r="CH7" s="70" t="s">
        <v>102</v>
      </c>
      <c r="CI7" s="70" t="s">
        <v>102</v>
      </c>
      <c r="CJ7" s="70" t="s">
        <v>102</v>
      </c>
      <c r="CK7" s="70">
        <v>325.85000000000002</v>
      </c>
      <c r="CL7" s="70">
        <v>286.33</v>
      </c>
      <c r="CM7" s="70" t="s">
        <v>102</v>
      </c>
      <c r="CN7" s="70" t="s">
        <v>102</v>
      </c>
      <c r="CO7" s="70" t="s">
        <v>102</v>
      </c>
      <c r="CP7" s="70" t="s">
        <v>102</v>
      </c>
      <c r="CQ7" s="70">
        <v>83.5</v>
      </c>
      <c r="CR7" s="70" t="s">
        <v>102</v>
      </c>
      <c r="CS7" s="70" t="s">
        <v>102</v>
      </c>
      <c r="CT7" s="70" t="s">
        <v>102</v>
      </c>
      <c r="CU7" s="70" t="s">
        <v>102</v>
      </c>
      <c r="CV7" s="70">
        <v>45.32</v>
      </c>
      <c r="CW7" s="70">
        <v>49.92</v>
      </c>
      <c r="CX7" s="70" t="s">
        <v>102</v>
      </c>
      <c r="CY7" s="70" t="s">
        <v>102</v>
      </c>
      <c r="CZ7" s="70" t="s">
        <v>102</v>
      </c>
      <c r="DA7" s="70" t="s">
        <v>102</v>
      </c>
      <c r="DB7" s="70">
        <v>96.44</v>
      </c>
      <c r="DC7" s="70" t="s">
        <v>102</v>
      </c>
      <c r="DD7" s="70" t="s">
        <v>102</v>
      </c>
      <c r="DE7" s="70" t="s">
        <v>102</v>
      </c>
      <c r="DF7" s="70" t="s">
        <v>102</v>
      </c>
      <c r="DG7" s="70">
        <v>83.54</v>
      </c>
      <c r="DH7" s="70">
        <v>87.8</v>
      </c>
      <c r="DI7" s="70" t="s">
        <v>102</v>
      </c>
      <c r="DJ7" s="70" t="s">
        <v>102</v>
      </c>
      <c r="DK7" s="70" t="s">
        <v>102</v>
      </c>
      <c r="DL7" s="70" t="s">
        <v>102</v>
      </c>
      <c r="DM7" s="70">
        <v>5.61</v>
      </c>
      <c r="DN7" s="70" t="s">
        <v>102</v>
      </c>
      <c r="DO7" s="70" t="s">
        <v>102</v>
      </c>
      <c r="DP7" s="70" t="s">
        <v>102</v>
      </c>
      <c r="DQ7" s="70" t="s">
        <v>102</v>
      </c>
      <c r="DR7" s="70">
        <v>24.53</v>
      </c>
      <c r="DS7" s="70">
        <v>28.46</v>
      </c>
      <c r="DT7" s="70" t="s">
        <v>102</v>
      </c>
      <c r="DU7" s="70" t="s">
        <v>102</v>
      </c>
      <c r="DV7" s="70" t="s">
        <v>102</v>
      </c>
      <c r="DW7" s="70" t="s">
        <v>102</v>
      </c>
      <c r="DX7" s="70">
        <v>0</v>
      </c>
      <c r="DY7" s="70" t="s">
        <v>102</v>
      </c>
      <c r="DZ7" s="70" t="s">
        <v>102</v>
      </c>
      <c r="EA7" s="70" t="s">
        <v>102</v>
      </c>
      <c r="EB7" s="70" t="s">
        <v>102</v>
      </c>
      <c r="EC7" s="70">
        <v>0</v>
      </c>
      <c r="ED7" s="70">
        <v>3.e-002</v>
      </c>
      <c r="EE7" s="70" t="s">
        <v>102</v>
      </c>
      <c r="EF7" s="70" t="s">
        <v>102</v>
      </c>
      <c r="EG7" s="70" t="s">
        <v>102</v>
      </c>
      <c r="EH7" s="70" t="s">
        <v>102</v>
      </c>
      <c r="EI7" s="70">
        <v>0</v>
      </c>
      <c r="EJ7" s="70" t="s">
        <v>102</v>
      </c>
      <c r="EK7" s="70" t="s">
        <v>102</v>
      </c>
      <c r="EL7" s="70" t="s">
        <v>102</v>
      </c>
      <c r="EM7" s="70" t="s">
        <v>102</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岸本 悠希</cp:lastModifiedBy>
  <dcterms:created xsi:type="dcterms:W3CDTF">2025-12-23T06:21:55Z</dcterms:created>
  <dcterms:modified xsi:type="dcterms:W3CDTF">2026-02-02T04:08:09Z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2026-02-02T04:08:09Z</vt:filetime>
  </property>
</Properties>
</file>