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lg\fs\水道経営室\002.下水道事業\02〇経理\03○決算統計\02〇経営比較分析表\令和３年度分経営比較分析\提出用\"/>
    </mc:Choice>
  </mc:AlternateContent>
  <workbookProtection workbookAlgorithmName="SHA-512" workbookHashValue="NZYUG9ItxW8LkvGO+Pssro+2EGN1uyXyk0R4RrQj4epGaUls18HjatYEXqiU6q8kleFnYTIXAuWeuELFl3fYKw==" workbookSaltValue="2b/iBBFwmLG4Fz7uN9K2I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<sst xmlns="http://schemas.openxmlformats.org/spreadsheetml/2006/main" count="236" uniqueCount="120">
  <si>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</si>
  <si>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</si>
  <si>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</si>
  <si>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</si>
  <si>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</si>
  <si>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</si>
  <si>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</si>
  <si>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</si>
  <si>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</si>
  <si>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</si>
  <si>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</si>
  <si>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</si>
  <si>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</si>
  <si>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</si>
  <si>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</si>
  <si>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</si>
  <si>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</si>
  <si>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</si>
  <si>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</si>
  <si>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</si>
  <si>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</si>
  <si>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</si>
  <si>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</si>
  <si>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</si>
  <si>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</si>
  <si>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</si>
  <si>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</si>
  <si>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</si>
  <si>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</si>
  <si>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</si>
  <si>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</si>
  <si>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</si>
  <si>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</si>
  <si>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</si>
  <si>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</si>
  <si>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</si>
  <si>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</si>
  <si>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</si>
  <si>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</si>
  <si>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</si>
  <si>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</si>
  <si>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</si>
  <si>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</si>
  <si>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</si>
  <si>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</si>
  <si>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</si>
  <si>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</si>
  <si>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</si>
  <si>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</si>
  <si>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</si>
  <si>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</si>
  <si>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</si>
  <si>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</si>
  <si>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</si>
  <si>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</si>
  <si>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</si>
  <si>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</si>
  <si>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</si>
  <si>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</si>
  <si>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</si>
  <si>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</si>
  <si>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</si>
  <si>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</si>
  <si>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</si>
  <si>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</si>
  <si>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</si>
  <si>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</si>
  <si>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</si>
  <si>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</si>
  <si>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</si>
  <si>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</si>
  <si>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</si>
  <si>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</si>
  <si>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</si>
  <si>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</si>
  <si>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</si>
  <si>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</si>
  <si>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</si>
  <si>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</si>
  <si>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</si>
  <si>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</si>
  <si>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</si>
  <si>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</si>
  <si>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</si>
  <si>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</si>
  <si>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</si>
  <si>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</si>
  <si>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</si>
  <si>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</si>
  <si>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</si>
  <si>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</si>
  <si>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</si>
  <si>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</si>
  <si>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</si>
  <si>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</si>
  <si>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</si>
  <si>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</si>
  <si>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</si>
  <si>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橋本市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</si>
  <si>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</si>
  <si>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</si>
  <si>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</si>
  <si>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</si>
  <si>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</si>
  <si>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</si>
  <si>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</si>
  <si>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</si>
  <si>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</si>
  <si>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</si>
  <si>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</si>
  <si>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</si>
  <si>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</si>
  <si>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</si>
  <si>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</si>
  <si>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</si>
  <si>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</si>
  <si>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</si>
  <si>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収益的収支比率は前年度を上回りましたが、これは費用を抑制したことによるもので、汚水処理に要する経費を使用料収入で賄うことができず、多額の一般会計繰入金に依存している状況です。今後も人口減少により使用料収入の増加は見込めず、厳しい経営状況が続くと予想されます。
⑤経費回収率は前年度と比べ微減となっており、今後の使用料収入の増加も見込めない状況となっています。
⑥汚水処理原価は横ばいとなっています。
⑦施設利用率はほぼ横ばいの状況であるものの、人口減少に伴いこちらも減少すると予想されることから、今後は有収水量の確保及び施設の適正化が必要となります。
⑧水洗化率は高い水準で推移しており、当年度は新規の接続があり微増しましたが、今後は人口減少に伴い、こちらも減少する見通しとなっています。
</t>
    <rPh sb="138" eb="141">
      <t>ゼンネンド</t>
    </rPh>
    <rPh sb="142" eb="143">
      <t>クラ</t>
    </rPh>
    <rPh sb="144" eb="146">
      <t>ビゲン</t>
    </rPh>
    <rPh sb="153" eb="155">
      <t>コンゴ</t>
    </rPh>
    <rPh sb="156" eb="161">
      <t>シヨウリョウシュウニュウ</t>
    </rPh>
    <rPh sb="162" eb="164">
      <t>ゾウカ</t>
    </rPh>
    <rPh sb="165" eb="167">
      <t>ミコ</t>
    </rPh>
    <rPh sb="170" eb="172">
      <t>ジョウキョウ</t>
    </rPh>
    <rPh sb="189" eb="190">
      <t>ヨコ</t>
    </rPh>
    <phoneticPr fontId="4"/>
  </si>
  <si>
    <t xml:space="preserve">本事業は、平成６年度に事業着手し、平成１０年度から一部供用を開始し、平成１５年度に全区域の供用を開始しました。管渠や処理場は比較的新しく不具合が生じていませんが、ポンプ施設や処理場内の機械器具のように耐用年数の短いものは、不具合が生じる度に修繕を行うことで凌いでいる状態です。
　今後は、接続可能な区域は公共下水道への接続を進めるとともに、施設更新計画を策定し、計画的な更新事業を進めていきます。
</t>
    <phoneticPr fontId="4"/>
  </si>
  <si>
    <t>本事業は、普及率が１００％となっており、新規の接続数の増加も見込めず、経費回収率が１００％を超えることが困難な事業となっています。大規模な更新投資を抑制するため、接続可能な区域については早期の公共下水道接続を進めます。それ以外の区域については、計画的に更新事業を進めていき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</si>
</sst>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6-4AB0-A586-EFE171CD2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36-4AB0-A586-EFE171CD2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56.11</c:v>
                </c:pt>
                <c:pt idx="1">
                  <c:v>53.17</c:v>
                </c:pt>
                <c:pt idx="2">
                  <c:v>51.62</c:v>
                </c:pt>
                <c:pt idx="3">
                  <c:v>52.09</c:v>
                </c:pt>
                <c:pt idx="4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B-474E-A095-E34009F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B-474E-A095-E34009F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95.77</c:v>
                </c:pt>
                <c:pt idx="1">
                  <c:v>95.77</c:v>
                </c:pt>
                <c:pt idx="2">
                  <c:v>95.67</c:v>
                </c:pt>
                <c:pt idx="3">
                  <c:v>95.98</c:v>
                </c:pt>
                <c:pt idx="4">
                  <c:v>96.11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0-451B-960A-0A1E9035E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0-451B-960A-0A1E9035E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97.86</c:v>
                </c:pt>
                <c:pt idx="1">
                  <c:v>97.92</c:v>
                </c:pt>
                <c:pt idx="2">
                  <c:v>107.77</c:v>
                </c:pt>
                <c:pt idx="3">
                  <c:v>108.03</c:v>
                </c:pt>
                <c:pt idx="4">
                  <c:v>109.14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6-429F-B968-0FBEB2F8A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6-429F-B968-0FBEB2F8A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8-425E-84FD-AC3FAD3F7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8-425E-84FD-AC3FAD3F7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9-4A42-A904-291D4CC76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B9-4A42-A904-291D4CC76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E-4DD6-B10D-42B871527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DE-4DD6-B10D-42B871527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7-4E9A-A860-6FEEA68B4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7-4E9A-A860-6FEEA68B4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B-4403-A10F-C60348BB2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B-4403-A10F-C60348BB2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38.61</c:v>
                </c:pt>
                <c:pt idx="1">
                  <c:v>64.66</c:v>
                </c:pt>
                <c:pt idx="2">
                  <c:v>75.25</c:v>
                </c:pt>
                <c:pt idx="3">
                  <c:v>80.599999999999994</c:v>
                </c:pt>
                <c:pt idx="4">
                  <c:v>78.819999999999993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0-4A83-8D69-46C67ACD8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0-4A83-8D69-46C67ACD8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496.76</c:v>
                </c:pt>
                <c:pt idx="1">
                  <c:v>299.08999999999997</c:v>
                </c:pt>
                <c:pt idx="2">
                  <c:v>260.95</c:v>
                </c:pt>
                <c:pt idx="3">
                  <c:v>247.09</c:v>
                </c:pt>
                <c:pt idx="4">
                  <c:v>257.64999999999998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B-463F-BE0D-68A15D0F1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B-463F-BE0D-68A15D0F1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6" sqref="AD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和歌山県　橋本市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61019</v>
      </c>
      <c r="AM8" s="37"/>
      <c r="AN8" s="37"/>
      <c r="AO8" s="37"/>
      <c r="AP8" s="37"/>
      <c r="AQ8" s="37"/>
      <c r="AR8" s="37"/>
      <c r="AS8" s="37"/>
      <c r="AT8" s="38">
        <f>データ!T6</f>
        <v>130.55000000000001</v>
      </c>
      <c r="AU8" s="38"/>
      <c r="AV8" s="38"/>
      <c r="AW8" s="38"/>
      <c r="AX8" s="38"/>
      <c r="AY8" s="38"/>
      <c r="AZ8" s="38"/>
      <c r="BA8" s="38"/>
      <c r="BB8" s="38">
        <f>データ!U6</f>
        <v>467.4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1.99</v>
      </c>
      <c r="Q10" s="38"/>
      <c r="R10" s="38"/>
      <c r="S10" s="38"/>
      <c r="T10" s="38"/>
      <c r="U10" s="38"/>
      <c r="V10" s="38"/>
      <c r="W10" s="38">
        <f>データ!Q6</f>
        <v>88.79</v>
      </c>
      <c r="X10" s="38"/>
      <c r="Y10" s="38"/>
      <c r="Z10" s="38"/>
      <c r="AA10" s="38"/>
      <c r="AB10" s="38"/>
      <c r="AC10" s="38"/>
      <c r="AD10" s="37">
        <f>データ!R6</f>
        <v>4176</v>
      </c>
      <c r="AE10" s="37"/>
      <c r="AF10" s="37"/>
      <c r="AG10" s="37"/>
      <c r="AH10" s="37"/>
      <c r="AI10" s="37"/>
      <c r="AJ10" s="37"/>
      <c r="AK10" s="2"/>
      <c r="AL10" s="37">
        <f>データ!V6</f>
        <v>1207</v>
      </c>
      <c r="AM10" s="37"/>
      <c r="AN10" s="37"/>
      <c r="AO10" s="37"/>
      <c r="AP10" s="37"/>
      <c r="AQ10" s="37"/>
      <c r="AR10" s="37"/>
      <c r="AS10" s="37"/>
      <c r="AT10" s="38">
        <f>データ!W6</f>
        <v>0.59</v>
      </c>
      <c r="AU10" s="38"/>
      <c r="AV10" s="38"/>
      <c r="AW10" s="38"/>
      <c r="AX10" s="38"/>
      <c r="AY10" s="38"/>
      <c r="AZ10" s="38"/>
      <c r="BA10" s="38"/>
      <c r="BB10" s="38">
        <f>データ!X6</f>
        <v>2045.76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rO2x96oXsT/2T8K4PJLC+797ClmwCeJYb+T6YR6S0KCXmaniUynBmEL5KL7k8JcHtSI+NuwtT2K5ZKL8IUBAJQ==" saltValue="ebaGHMtu/ijJa7OG5mh4k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302031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和歌山県　橋本市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1.99</v>
      </c>
      <c r="Q6" s="20">
        <f t="shared" si="3"/>
        <v>88.79</v>
      </c>
      <c r="R6" s="20">
        <f t="shared" si="3"/>
        <v>4176</v>
      </c>
      <c r="S6" s="20">
        <f t="shared" si="3"/>
        <v>61019</v>
      </c>
      <c r="T6" s="20">
        <f t="shared" si="3"/>
        <v>130.55000000000001</v>
      </c>
      <c r="U6" s="20">
        <f t="shared" si="3"/>
        <v>467.4</v>
      </c>
      <c r="V6" s="20">
        <f t="shared" si="3"/>
        <v>1207</v>
      </c>
      <c r="W6" s="20">
        <f t="shared" si="3"/>
        <v>0.59</v>
      </c>
      <c r="X6" s="20">
        <f t="shared" si="3"/>
        <v>2045.76</v>
      </c>
      <c r="Y6" s="21">
        <f>IF(Y7="",NA(),Y7)</f>
        <v>97.86</v>
      </c>
      <c r="Z6" s="21">
        <f t="shared" ref="Z6:AH6" si="4">IF(Z7="",NA(),Z7)</f>
        <v>97.92</v>
      </c>
      <c r="AA6" s="21">
        <f t="shared" si="4"/>
        <v>107.77</v>
      </c>
      <c r="AB6" s="21">
        <f t="shared" si="4"/>
        <v>108.03</v>
      </c>
      <c r="AC6" s="21">
        <f t="shared" si="4"/>
        <v>109.14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38.61</v>
      </c>
      <c r="BR6" s="21">
        <f t="shared" ref="BR6:BZ6" si="8">IF(BR7="",NA(),BR7)</f>
        <v>64.66</v>
      </c>
      <c r="BS6" s="21">
        <f t="shared" si="8"/>
        <v>75.25</v>
      </c>
      <c r="BT6" s="21">
        <f t="shared" si="8"/>
        <v>80.599999999999994</v>
      </c>
      <c r="BU6" s="21">
        <f t="shared" si="8"/>
        <v>78.819999999999993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496.76</v>
      </c>
      <c r="CC6" s="21">
        <f t="shared" ref="CC6:CK6" si="9">IF(CC7="",NA(),CC7)</f>
        <v>299.08999999999997</v>
      </c>
      <c r="CD6" s="21">
        <f t="shared" si="9"/>
        <v>260.95</v>
      </c>
      <c r="CE6" s="21">
        <f t="shared" si="9"/>
        <v>247.09</v>
      </c>
      <c r="CF6" s="21">
        <f t="shared" si="9"/>
        <v>257.64999999999998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56.11</v>
      </c>
      <c r="CN6" s="21">
        <f t="shared" ref="CN6:CV6" si="10">IF(CN7="",NA(),CN7)</f>
        <v>53.17</v>
      </c>
      <c r="CO6" s="21">
        <f t="shared" si="10"/>
        <v>51.62</v>
      </c>
      <c r="CP6" s="21">
        <f t="shared" si="10"/>
        <v>52.09</v>
      </c>
      <c r="CQ6" s="21">
        <f t="shared" si="10"/>
        <v>49.3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95.77</v>
      </c>
      <c r="CY6" s="21">
        <f t="shared" ref="CY6:DG6" si="11">IF(CY7="",NA(),CY7)</f>
        <v>95.77</v>
      </c>
      <c r="CZ6" s="21">
        <f t="shared" si="11"/>
        <v>95.67</v>
      </c>
      <c r="DA6" s="21">
        <f t="shared" si="11"/>
        <v>95.98</v>
      </c>
      <c r="DB6" s="21">
        <f t="shared" si="11"/>
        <v>96.11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302031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1.99</v>
      </c>
      <c r="Q7" s="24">
        <v>88.79</v>
      </c>
      <c r="R7" s="24">
        <v>4176</v>
      </c>
      <c r="S7" s="24">
        <v>61019</v>
      </c>
      <c r="T7" s="24">
        <v>130.55000000000001</v>
      </c>
      <c r="U7" s="24">
        <v>467.4</v>
      </c>
      <c r="V7" s="24">
        <v>1207</v>
      </c>
      <c r="W7" s="24">
        <v>0.59</v>
      </c>
      <c r="X7" s="24">
        <v>2045.76</v>
      </c>
      <c r="Y7" s="24">
        <v>97.86</v>
      </c>
      <c r="Z7" s="24">
        <v>97.92</v>
      </c>
      <c r="AA7" s="24">
        <v>107.77</v>
      </c>
      <c r="AB7" s="24">
        <v>108.03</v>
      </c>
      <c r="AC7" s="24">
        <v>109.14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38.61</v>
      </c>
      <c r="BR7" s="24">
        <v>64.66</v>
      </c>
      <c r="BS7" s="24">
        <v>75.25</v>
      </c>
      <c r="BT7" s="24">
        <v>80.599999999999994</v>
      </c>
      <c r="BU7" s="24">
        <v>78.819999999999993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496.76</v>
      </c>
      <c r="CC7" s="24">
        <v>299.08999999999997</v>
      </c>
      <c r="CD7" s="24">
        <v>260.95</v>
      </c>
      <c r="CE7" s="24">
        <v>247.09</v>
      </c>
      <c r="CF7" s="24">
        <v>257.64999999999998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56.11</v>
      </c>
      <c r="CN7" s="24">
        <v>53.17</v>
      </c>
      <c r="CO7" s="24">
        <v>51.62</v>
      </c>
      <c r="CP7" s="24">
        <v>52.09</v>
      </c>
      <c r="CQ7" s="24">
        <v>49.3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95.77</v>
      </c>
      <c r="CY7" s="24">
        <v>95.77</v>
      </c>
      <c r="CZ7" s="24">
        <v>95.67</v>
      </c>
      <c r="DA7" s="24">
        <v>95.98</v>
      </c>
      <c r="DB7" s="24">
        <v>96.11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橋本市</cp:lastModifiedBy>
  <cp:lastPrinted>2023-01-25T04:29:14Z</cp:lastPrinted>
  <dcterms:created xsi:type="dcterms:W3CDTF">2022-12-01T01:58:52Z</dcterms:created>
  <dcterms:modified xsi:type="dcterms:W3CDTF">2023-01-25T04:29:17Z</dcterms:modified>
  <cp:category/>
</cp:coreProperties>
</file>