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fs\水道経営室\002.下水道事業\02〇経理\03○決算統計\02〇経営比較分析表\令和３年度分経営比較分析\提出用\"/>
    </mc:Choice>
  </mc:AlternateContent>
  <workbookProtection workbookAlgorithmName="SHA-512" workbookHashValue="PObQ1Ni0j3m6+3J0hC5RTPl22oq7at7vpEek0vI3jG4N+LNZHeeozgXDqhKdqxgJOm3hAha39kXJn/01nRQHxQ==" workbookSaltValue="ZfxxuiU0ZqSdRicRfnw8Eg==" workbookSpinCount="100000" lockStructure="1"/>
  <bookViews>
    <workbookView xWindow="0" yWindow="0" windowWidth="15360" windowHeight="7635"/>
  </bookViews>
  <sheets>
    <sheet name="法適用_下水道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<sst xmlns="http://schemas.openxmlformats.org/spreadsheetml/2006/main" count="278" uniqueCount="117">
  <si>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</si>
  <si>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</si>
  <si>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</si>
  <si>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</si>
  <si>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</si>
  <si>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</si>
  <si>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</si>
  <si>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</si>
  <si>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</si>
  <si>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</si>
  <si>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</si>
  <si>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</si>
  <si>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</si>
  <si>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</si>
  <si>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</si>
  <si>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</si>
  <si>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</si>
  <si>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</si>
  <si>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</si>
  <si>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</si>
  <si>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</si>
  <si>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</si>
  <si>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</si>
  <si>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</si>
  <si>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</si>
  <si>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</si>
  <si>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</si>
  <si>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</si>
  <si>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</si>
  <si>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</si>
  <si>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</si>
  <si>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</si>
  <si>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</si>
  <si>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</si>
  <si>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</si>
  <si>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</si>
  <si>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</si>
  <si>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</si>
  <si>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</si>
  <si>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</si>
  <si>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</si>
  <si>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</si>
  <si>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</si>
  <si>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</si>
  <si>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</si>
  <si>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</si>
  <si>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</si>
  <si>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</si>
  <si>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</si>
  <si>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</si>
  <si>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</si>
  <si>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</si>
  <si>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</si>
  <si>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</si>
  <si>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</si>
  <si>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</si>
  <si>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</si>
  <si>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</si>
  <si>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</si>
  <si>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</si>
  <si>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</si>
  <si>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</si>
  <si>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</si>
  <si>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</si>
  <si>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</si>
  <si>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</si>
  <si>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</si>
  <si>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</si>
  <si>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</si>
  <si>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</si>
  <si>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</si>
  <si>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</si>
  <si>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</si>
  <si>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</si>
  <si>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</si>
  <si>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</si>
  <si>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</si>
  <si>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</si>
  <si>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</si>
  <si>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</si>
  <si>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</si>
  <si>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</si>
  <si>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</si>
  <si>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</si>
  <si>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</si>
  <si>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</si>
  <si>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</si>
  <si>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</si>
  <si>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</si>
  <si>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</si>
  <si>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</si>
  <si>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</si>
  <si>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</si>
  <si>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</si>
  <si>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</si>
  <si>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</si>
  <si>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</si>
  <si>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</si>
  <si>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</si>
  <si>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</si>
  <si>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</si>
  <si>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</si>
  <si>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</si>
  <si>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</si>
  <si>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</si>
  <si>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</si>
  <si>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</si>
  <si>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</si>
  <si>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</si>
  <si>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</si>
  <si>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</si>
  <si>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</si>
  <si>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</si>
  <si>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</si>
  <si>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①令和元年度より公営企業会計に移行したため、有形固定資産減価償却率は類似団体平均値を下回っています。
②昭和58年度に公共下水道事業に着手のため、耐用年数の経過した管渠は存在しません。
③管渠改善率は、県道改良工事に伴い管渠を移設したことによります。
　平成13年度の供用開始前から使用している開発地の受贈財産など改築更新時期が迫っている施設が多数あります。ストックマネジメント計画に基づいた改築・更新を行っていきます。</t>
    <phoneticPr fontId="4"/>
  </si>
  <si>
    <t>　本市の下水道事業は一般会計からの繰入金により経営を維持しているのが現状であり、しばらくは企業債償還金の額がかさむ状況が続きます。
　また、将来的には人口減少により使用料収入は緩やかに減少傾向となること、管渠や施設の老朽化が進むことにより更新費用が増加することが予測され、更に厳しい経営状況を強いられることが見込まれます。
　このような状況の中で安定した経営を行うため、未整備地区の整備範囲の見直しや更なる使用料の増額改定の必要性を視野に入れ、経営戦略の見直しを行います。
　また、維持管理費の抑制のため、維持管理を見据えた適切な手法による下水道事業整備を進めるとともに、ストックマネジメント計画に基づき効率的かつ効果的に施設の維持管理、改築・更新を行うことに努めます。</t>
    <phoneticPr fontId="4"/>
  </si>
  <si>
    <t>①令和３年度は隔月検針の開始に伴い料金収入が１１ヶ月分となったことから収益が低下したことで、経常収支比率が100％を下回っており単年度収支は赤字となっています。令和４年度以降は改善する見込みですが、健全経営に向けた一層の取り組みが必要です。
②経常収支が赤字となったため累積欠損金比率が2.19％となりました。令和４年度以降は経営改善を図り累積欠損金についても改善する見込みです。
③流動比率は、企業債償還のピークを迎え、企業債償還金が流動負債に占める割合が高いことにより、類似団体平均を下回っています。しばらくはこの状況が続く見込みです。
④企業債残高対事業規模比率は、使用料改定により営業収益が増加したこと、企業債残高が減少してきたことにより令和元年度に比べ比率は減少しています。
⑤経費回収率は100％を下回っていると、汚水処理に係る費用が使用料以外の収入により賄われていることとなるため、適切な使用料収入の確保及び汚水処理費の削減が必要です。
⑥汚水処理原価は、有収水量が減少していることが要因で前年度と類似団体平均値を上回りました。汚水処理に係るコストを表した指標であるので、一般会計の負担を減らし安定した経営を行うために、使用料単価の見直しを令和７年度を目途に検討し、更なる維持管理費の削減に努め、投資の効率化を図る必要があります。
⑧水洗化率は微増ですが、今後も普及促進を図り、安定経営のために水洗化率向上に努めます。
　</t>
    <rPh sb="1" eb="3">
      <t>レイワ</t>
    </rPh>
    <rPh sb="4" eb="6">
      <t>ネンド</t>
    </rPh>
    <rPh sb="7" eb="11">
      <t>カクゲツケンシン</t>
    </rPh>
    <rPh sb="12" eb="14">
      <t>カイシ</t>
    </rPh>
    <rPh sb="15" eb="16">
      <t>トモナ</t>
    </rPh>
    <rPh sb="17" eb="21">
      <t>リョウキンシュウニュウ</t>
    </rPh>
    <rPh sb="25" eb="27">
      <t>ゲツブン</t>
    </rPh>
    <rPh sb="35" eb="37">
      <t>シュウエキ</t>
    </rPh>
    <rPh sb="38" eb="40">
      <t>テイカ</t>
    </rPh>
    <rPh sb="46" eb="50">
      <t>ケイジョウシュウシ</t>
    </rPh>
    <rPh sb="50" eb="52">
      <t>ヒリツ</t>
    </rPh>
    <rPh sb="58" eb="60">
      <t>シタマワ</t>
    </rPh>
    <rPh sb="70" eb="72">
      <t>アカジ</t>
    </rPh>
    <rPh sb="80" eb="82">
      <t>レイワ</t>
    </rPh>
    <rPh sb="83" eb="87">
      <t>ネンドイコウ</t>
    </rPh>
    <rPh sb="88" eb="90">
      <t>カイゼン</t>
    </rPh>
    <rPh sb="92" eb="94">
      <t>ミコ</t>
    </rPh>
    <rPh sb="99" eb="103">
      <t>ケンゼンケイエイ</t>
    </rPh>
    <rPh sb="104" eb="105">
      <t>ム</t>
    </rPh>
    <rPh sb="107" eb="109">
      <t>イッソウ</t>
    </rPh>
    <rPh sb="110" eb="111">
      <t>ト</t>
    </rPh>
    <rPh sb="112" eb="113">
      <t>ク</t>
    </rPh>
    <rPh sb="115" eb="117">
      <t>ヒツヨウ</t>
    </rPh>
    <rPh sb="122" eb="126">
      <t>ケイジョウシュウシ</t>
    </rPh>
    <rPh sb="127" eb="129">
      <t>アカジ</t>
    </rPh>
    <rPh sb="135" eb="142">
      <t>ルイセキケッソンキンヒリツ</t>
    </rPh>
    <rPh sb="155" eb="157">
      <t>レイワ</t>
    </rPh>
    <rPh sb="158" eb="160">
      <t>ネンド</t>
    </rPh>
    <rPh sb="160" eb="162">
      <t>イコウ</t>
    </rPh>
    <rPh sb="163" eb="165">
      <t>ケイエイ</t>
    </rPh>
    <rPh sb="165" eb="167">
      <t>カイゼン</t>
    </rPh>
    <rPh sb="168" eb="169">
      <t>ハカ</t>
    </rPh>
    <rPh sb="170" eb="172">
      <t>ルイセキ</t>
    </rPh>
    <rPh sb="172" eb="175">
      <t>ケッソンキン</t>
    </rPh>
    <rPh sb="180" eb="182">
      <t>カイゼン</t>
    </rPh>
    <rPh sb="184" eb="186">
      <t>ミコ</t>
    </rPh>
    <rPh sb="323" eb="328">
      <t>レイワガンネンド</t>
    </rPh>
    <rPh sb="329" eb="330">
      <t>クラ</t>
    </rPh>
    <rPh sb="440" eb="442">
      <t>ゲンショウ</t>
    </rPh>
    <rPh sb="527" eb="529">
      <t>レイワ</t>
    </rPh>
    <rPh sb="530" eb="532">
      <t>ネンド</t>
    </rPh>
    <rPh sb="533" eb="535">
      <t>メド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</si>
</sst>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7.0000000000000007E-2</c:v>
                </c:pt>
                <c:pt idx="4">
                  <c:v>0.43</c:v>
                </c:pt>
              </c:numCache>
            </c:numRef>
          </c:val>
          <c:extLst>
            <c:ext xmlns:c16="http://schemas.microsoft.com/office/drawing/2014/chart" uri="{C3380CC4-5D6E-409C-BE32-E72D297353CC}">
              <c16:uniqueId val="{00000000-96CE-4354-8D1B-CC440624B3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0.15</c:v>
                </c:pt>
                <c:pt idx="4">
                  <c:v>0.06</c:v>
                </c:pt>
              </c:numCache>
            </c:numRef>
          </c:val>
          <c:smooth val="0"/>
          <c:extLst>
            <c:ext xmlns:c16="http://schemas.microsoft.com/office/drawing/2014/chart" uri="{C3380CC4-5D6E-409C-BE32-E72D297353CC}">
              <c16:uniqueId val="{00000001-96CE-4354-8D1B-CC440624B3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3B-4102-ACFD-4C89F8C252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61.4</c:v>
                </c:pt>
                <c:pt idx="3">
                  <c:v>61.51</c:v>
                </c:pt>
                <c:pt idx="4">
                  <c:v>51.2</c:v>
                </c:pt>
              </c:numCache>
            </c:numRef>
          </c:val>
          <c:smooth val="0"/>
          <c:extLst>
            <c:ext xmlns:c16="http://schemas.microsoft.com/office/drawing/2014/chart" uri="{C3380CC4-5D6E-409C-BE32-E72D297353CC}">
              <c16:uniqueId val="{00000001-2A3B-4102-ACFD-4C89F8C252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83.5</c:v>
                </c:pt>
                <c:pt idx="3">
                  <c:v>84.38</c:v>
                </c:pt>
                <c:pt idx="4">
                  <c:v>85.08</c:v>
                </c:pt>
              </c:numCache>
            </c:numRef>
          </c:val>
          <c:extLst>
            <c:ext xmlns:c16="http://schemas.microsoft.com/office/drawing/2014/chart" uri="{C3380CC4-5D6E-409C-BE32-E72D297353CC}">
              <c16:uniqueId val="{00000000-86CB-453B-BEDC-C771B029A0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86.28</c:v>
                </c:pt>
                <c:pt idx="3">
                  <c:v>85.82</c:v>
                </c:pt>
                <c:pt idx="4">
                  <c:v>85.03</c:v>
                </c:pt>
              </c:numCache>
            </c:numRef>
          </c:val>
          <c:smooth val="0"/>
          <c:extLst>
            <c:ext xmlns:c16="http://schemas.microsoft.com/office/drawing/2014/chart" uri="{C3380CC4-5D6E-409C-BE32-E72D297353CC}">
              <c16:uniqueId val="{00000001-86CB-453B-BEDC-C771B029A0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100.48</c:v>
                </c:pt>
                <c:pt idx="3">
                  <c:v>100.91</c:v>
                </c:pt>
                <c:pt idx="4">
                  <c:v>97.75</c:v>
                </c:pt>
              </c:numCache>
            </c:numRef>
          </c:val>
          <c:extLst>
            <c:ext xmlns:c16="http://schemas.microsoft.com/office/drawing/2014/chart" uri="{C3380CC4-5D6E-409C-BE32-E72D297353CC}">
              <c16:uniqueId val="{00000000-3173-4C80-A4D8-7797811F55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107.15</c:v>
                </c:pt>
                <c:pt idx="3">
                  <c:v>109.91</c:v>
                </c:pt>
                <c:pt idx="4">
                  <c:v>108.61</c:v>
                </c:pt>
              </c:numCache>
            </c:numRef>
          </c:val>
          <c:smooth val="0"/>
          <c:extLst>
            <c:ext xmlns:c16="http://schemas.microsoft.com/office/drawing/2014/chart" uri="{C3380CC4-5D6E-409C-BE32-E72D297353CC}">
              <c16:uniqueId val="{00000001-3173-4C80-A4D8-7797811F55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3.2</c:v>
                </c:pt>
                <c:pt idx="3">
                  <c:v>6.4</c:v>
                </c:pt>
                <c:pt idx="4">
                  <c:v>9.52</c:v>
                </c:pt>
              </c:numCache>
            </c:numRef>
          </c:val>
          <c:extLst>
            <c:ext xmlns:c16="http://schemas.microsoft.com/office/drawing/2014/chart" uri="{C3380CC4-5D6E-409C-BE32-E72D297353CC}">
              <c16:uniqueId val="{00000000-EA88-4BE8-BA31-E286459603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17.239999999999998</c:v>
                </c:pt>
                <c:pt idx="3">
                  <c:v>15.29</c:v>
                </c:pt>
                <c:pt idx="4">
                  <c:v>17.809999999999999</c:v>
                </c:pt>
              </c:numCache>
            </c:numRef>
          </c:val>
          <c:smooth val="0"/>
          <c:extLst>
            <c:ext xmlns:c16="http://schemas.microsoft.com/office/drawing/2014/chart" uri="{C3380CC4-5D6E-409C-BE32-E72D297353CC}">
              <c16:uniqueId val="{00000001-EA88-4BE8-BA31-E286459603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EF-4143-88D2-402624CB4C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0.11</c:v>
                </c:pt>
                <c:pt idx="4">
                  <c:v>0.64</c:v>
                </c:pt>
              </c:numCache>
            </c:numRef>
          </c:val>
          <c:smooth val="0"/>
          <c:extLst>
            <c:ext xmlns:c16="http://schemas.microsoft.com/office/drawing/2014/chart" uri="{C3380CC4-5D6E-409C-BE32-E72D297353CC}">
              <c16:uniqueId val="{00000001-25EF-4143-88D2-402624CB4C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c:v>2.19</c:v>
                </c:pt>
              </c:numCache>
            </c:numRef>
          </c:val>
          <c:extLst>
            <c:ext xmlns:c16="http://schemas.microsoft.com/office/drawing/2014/chart" uri="{C3380CC4-5D6E-409C-BE32-E72D297353CC}">
              <c16:uniqueId val="{00000000-4052-496D-A962-4CDB328A5D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15.68</c:v>
                </c:pt>
                <c:pt idx="3">
                  <c:v>9.42</c:v>
                </c:pt>
                <c:pt idx="4">
                  <c:v>11.49</c:v>
                </c:pt>
              </c:numCache>
            </c:numRef>
          </c:val>
          <c:smooth val="0"/>
          <c:extLst>
            <c:ext xmlns:c16="http://schemas.microsoft.com/office/drawing/2014/chart" uri="{C3380CC4-5D6E-409C-BE32-E72D297353CC}">
              <c16:uniqueId val="{00000001-4052-496D-A962-4CDB328A5D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23.77</c:v>
                </c:pt>
                <c:pt idx="3">
                  <c:v>19.25</c:v>
                </c:pt>
                <c:pt idx="4">
                  <c:v>21.05</c:v>
                </c:pt>
              </c:numCache>
            </c:numRef>
          </c:val>
          <c:extLst>
            <c:ext xmlns:c16="http://schemas.microsoft.com/office/drawing/2014/chart" uri="{C3380CC4-5D6E-409C-BE32-E72D297353CC}">
              <c16:uniqueId val="{00000000-0F19-4F05-B2FB-6259B334C8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46.82</c:v>
                </c:pt>
                <c:pt idx="3">
                  <c:v>47.61</c:v>
                </c:pt>
                <c:pt idx="4">
                  <c:v>52.69</c:v>
                </c:pt>
              </c:numCache>
            </c:numRef>
          </c:val>
          <c:smooth val="0"/>
          <c:extLst>
            <c:ext xmlns:c16="http://schemas.microsoft.com/office/drawing/2014/chart" uri="{C3380CC4-5D6E-409C-BE32-E72D297353CC}">
              <c16:uniqueId val="{00000001-0F19-4F05-B2FB-6259B334C8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1927.06</c:v>
                </c:pt>
                <c:pt idx="3">
                  <c:v>1613.81</c:v>
                </c:pt>
                <c:pt idx="4">
                  <c:v>1654.32</c:v>
                </c:pt>
              </c:numCache>
            </c:numRef>
          </c:val>
          <c:extLst>
            <c:ext xmlns:c16="http://schemas.microsoft.com/office/drawing/2014/chart" uri="{C3380CC4-5D6E-409C-BE32-E72D297353CC}">
              <c16:uniqueId val="{00000000-366C-4854-A9B8-A60EBD10FC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1028.05</c:v>
                </c:pt>
                <c:pt idx="3">
                  <c:v>1092.22</c:v>
                </c:pt>
                <c:pt idx="4">
                  <c:v>998.38</c:v>
                </c:pt>
              </c:numCache>
            </c:numRef>
          </c:val>
          <c:smooth val="0"/>
          <c:extLst>
            <c:ext xmlns:c16="http://schemas.microsoft.com/office/drawing/2014/chart" uri="{C3380CC4-5D6E-409C-BE32-E72D297353CC}">
              <c16:uniqueId val="{00000001-366C-4854-A9B8-A60EBD10FC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97.13</c:v>
                </c:pt>
                <c:pt idx="3">
                  <c:v>98.87</c:v>
                </c:pt>
                <c:pt idx="4">
                  <c:v>94.05</c:v>
                </c:pt>
              </c:numCache>
            </c:numRef>
          </c:val>
          <c:extLst>
            <c:ext xmlns:c16="http://schemas.microsoft.com/office/drawing/2014/chart" uri="{C3380CC4-5D6E-409C-BE32-E72D297353CC}">
              <c16:uniqueId val="{00000000-FC43-46DA-8665-32F1518E75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94.73</c:v>
                </c:pt>
                <c:pt idx="3">
                  <c:v>97.53</c:v>
                </c:pt>
                <c:pt idx="4">
                  <c:v>95.92</c:v>
                </c:pt>
              </c:numCache>
            </c:numRef>
          </c:val>
          <c:smooth val="0"/>
          <c:extLst>
            <c:ext xmlns:c16="http://schemas.microsoft.com/office/drawing/2014/chart" uri="{C3380CC4-5D6E-409C-BE32-E72D297353CC}">
              <c16:uniqueId val="{00000001-FC43-46DA-8665-32F1518E75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148.63</c:v>
                </c:pt>
                <c:pt idx="3">
                  <c:v>165.83</c:v>
                </c:pt>
                <c:pt idx="4">
                  <c:v>176.4</c:v>
                </c:pt>
              </c:numCache>
            </c:numRef>
          </c:val>
          <c:extLst>
            <c:ext xmlns:c16="http://schemas.microsoft.com/office/drawing/2014/chart" uri="{C3380CC4-5D6E-409C-BE32-E72D297353CC}">
              <c16:uniqueId val="{00000000-89AB-4A5A-9C0B-63D9B2E548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160.91</c:v>
                </c:pt>
                <c:pt idx="3">
                  <c:v>155.83000000000001</c:v>
                </c:pt>
                <c:pt idx="4">
                  <c:v>156.75</c:v>
                </c:pt>
              </c:numCache>
            </c:numRef>
          </c:val>
          <c:smooth val="0"/>
          <c:extLst>
            <c:ext xmlns:c16="http://schemas.microsoft.com/office/drawing/2014/chart" uri="{C3380CC4-5D6E-409C-BE32-E72D297353CC}">
              <c16:uniqueId val="{00000001-89AB-4A5A-9C0B-63D9B2E548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橋本市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Bd2</v>
      </c>
      <c r="X8" s="40"/>
      <c r="Y8" s="40"/>
      <c r="Z8" s="40"/>
      <c r="AA8" s="40"/>
      <c r="AB8" s="40"/>
      <c r="AC8" s="40"/>
      <c r="AD8" s="41" t="str">
        <f>データ!$M$6</f>
        <v>非設置</v>
      </c>
      <c r="AE8" s="41"/>
      <c r="AF8" s="41"/>
      <c r="AG8" s="41"/>
      <c r="AH8" s="41"/>
      <c r="AI8" s="41"/>
      <c r="AJ8" s="41"/>
      <c r="AK8" s="3"/>
      <c r="AL8" s="42">
        <f>データ!S6</f>
        <v>61019</v>
      </c>
      <c r="AM8" s="42"/>
      <c r="AN8" s="42"/>
      <c r="AO8" s="42"/>
      <c r="AP8" s="42"/>
      <c r="AQ8" s="42"/>
      <c r="AR8" s="42"/>
      <c r="AS8" s="42"/>
      <c r="AT8" s="35">
        <f>データ!T6</f>
        <v>130.55000000000001</v>
      </c>
      <c r="AU8" s="35"/>
      <c r="AV8" s="35"/>
      <c r="AW8" s="35"/>
      <c r="AX8" s="35"/>
      <c r="AY8" s="35"/>
      <c r="AZ8" s="35"/>
      <c r="BA8" s="35"/>
      <c r="BB8" s="35">
        <f>データ!U6</f>
        <v>467.4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66.17</v>
      </c>
      <c r="J10" s="35"/>
      <c r="K10" s="35"/>
      <c r="L10" s="35"/>
      <c r="M10" s="35"/>
      <c r="N10" s="35"/>
      <c r="O10" s="35"/>
      <c r="P10" s="35">
        <f>データ!P6</f>
        <v>65.23</v>
      </c>
      <c r="Q10" s="35"/>
      <c r="R10" s="35"/>
      <c r="S10" s="35"/>
      <c r="T10" s="35"/>
      <c r="U10" s="35"/>
      <c r="V10" s="35"/>
      <c r="W10" s="35">
        <f>データ!Q6</f>
        <v>91.71</v>
      </c>
      <c r="X10" s="35"/>
      <c r="Y10" s="35"/>
      <c r="Z10" s="35"/>
      <c r="AA10" s="35"/>
      <c r="AB10" s="35"/>
      <c r="AC10" s="35"/>
      <c r="AD10" s="42">
        <f>データ!R6</f>
        <v>3520</v>
      </c>
      <c r="AE10" s="42"/>
      <c r="AF10" s="42"/>
      <c r="AG10" s="42"/>
      <c r="AH10" s="42"/>
      <c r="AI10" s="42"/>
      <c r="AJ10" s="42"/>
      <c r="AK10" s="2"/>
      <c r="AL10" s="42">
        <f>データ!V6</f>
        <v>39625</v>
      </c>
      <c r="AM10" s="42"/>
      <c r="AN10" s="42"/>
      <c r="AO10" s="42"/>
      <c r="AP10" s="42"/>
      <c r="AQ10" s="42"/>
      <c r="AR10" s="42"/>
      <c r="AS10" s="42"/>
      <c r="AT10" s="35">
        <f>データ!W6</f>
        <v>9.14</v>
      </c>
      <c r="AU10" s="35"/>
      <c r="AV10" s="35"/>
      <c r="AW10" s="35"/>
      <c r="AX10" s="35"/>
      <c r="AY10" s="35"/>
      <c r="AZ10" s="35"/>
      <c r="BA10" s="35"/>
      <c r="BB10" s="35">
        <f>データ!X6</f>
        <v>4335.34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33"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4.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6.7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5.2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21"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hcW4RyPPAYS6HT4OI2JwmvuC8268+8Rbrs1uQUpSJpOxzNgpGV5JJcemh61Kg7WuqrQlehZbEZaqGyMG0IyJQ==" saltValue="HOR0C4gfnUIbpbYyBPzw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302031</v>
      </c>
      <c r="D6" s="19">
        <f t="shared" si="3"/>
        <v>46</v>
      </c>
      <c r="E6" s="19">
        <f t="shared" si="3"/>
        <v>17</v>
      </c>
      <c r="F6" s="19">
        <f t="shared" si="3"/>
        <v>1</v>
      </c>
      <c r="G6" s="19">
        <f t="shared" si="3"/>
        <v>0</v>
      </c>
      <c r="H6" s="19" t="str">
        <f t="shared" si="3"/>
        <v>和歌山県　橋本市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66.17</v>
      </c>
      <c r="P6" s="20">
        <f t="shared" si="3"/>
        <v>65.23</v>
      </c>
      <c r="Q6" s="20">
        <f t="shared" si="3"/>
        <v>91.71</v>
      </c>
      <c r="R6" s="20">
        <f t="shared" si="3"/>
        <v>3520</v>
      </c>
      <c r="S6" s="20">
        <f t="shared" si="3"/>
        <v>61019</v>
      </c>
      <c r="T6" s="20">
        <f t="shared" si="3"/>
        <v>130.55000000000001</v>
      </c>
      <c r="U6" s="20">
        <f t="shared" si="3"/>
        <v>467.4</v>
      </c>
      <c r="V6" s="20">
        <f t="shared" si="3"/>
        <v>39625</v>
      </c>
      <c r="W6" s="20">
        <f t="shared" si="3"/>
        <v>9.14</v>
      </c>
      <c r="X6" s="20">
        <f t="shared" si="3"/>
        <v>4335.34</v>
      </c>
      <c r="Y6" s="21" t="str">
        <f>IF(Y7="",NA(),Y7)</f>
        <v>-</v>
      </c>
      <c r="Z6" s="21" t="str">
        <f t="shared" ref="Z6:AH6" si="4">IF(Z7="",NA(),Z7)</f>
        <v>-</v>
      </c>
      <c r="AA6" s="21">
        <f t="shared" si="4"/>
        <v>100.48</v>
      </c>
      <c r="AB6" s="21">
        <f t="shared" si="4"/>
        <v>100.91</v>
      </c>
      <c r="AC6" s="21">
        <f t="shared" si="4"/>
        <v>97.75</v>
      </c>
      <c r="AD6" s="21" t="str">
        <f t="shared" si="4"/>
        <v>-</v>
      </c>
      <c r="AE6" s="21" t="str">
        <f t="shared" si="4"/>
        <v>-</v>
      </c>
      <c r="AF6" s="21">
        <f t="shared" si="4"/>
        <v>107.15</v>
      </c>
      <c r="AG6" s="21">
        <f t="shared" si="4"/>
        <v>109.91</v>
      </c>
      <c r="AH6" s="21">
        <f t="shared" si="4"/>
        <v>108.61</v>
      </c>
      <c r="AI6" s="20" t="str">
        <f>IF(AI7="","",IF(AI7="-","【-】","【"&amp;SUBSTITUTE(TEXT(AI7,"#,##0.00"),"-","△")&amp;"】"))</f>
        <v>【107.02】</v>
      </c>
      <c r="AJ6" s="21" t="str">
        <f>IF(AJ7="",NA(),AJ7)</f>
        <v>-</v>
      </c>
      <c r="AK6" s="21" t="str">
        <f t="shared" ref="AK6:AS6" si="5">IF(AK7="",NA(),AK7)</f>
        <v>-</v>
      </c>
      <c r="AL6" s="20">
        <f t="shared" si="5"/>
        <v>0</v>
      </c>
      <c r="AM6" s="20">
        <f t="shared" si="5"/>
        <v>0</v>
      </c>
      <c r="AN6" s="21">
        <f t="shared" si="5"/>
        <v>2.19</v>
      </c>
      <c r="AO6" s="21" t="str">
        <f t="shared" si="5"/>
        <v>-</v>
      </c>
      <c r="AP6" s="21" t="str">
        <f t="shared" si="5"/>
        <v>-</v>
      </c>
      <c r="AQ6" s="21">
        <f t="shared" si="5"/>
        <v>15.68</v>
      </c>
      <c r="AR6" s="21">
        <f t="shared" si="5"/>
        <v>9.42</v>
      </c>
      <c r="AS6" s="21">
        <f t="shared" si="5"/>
        <v>11.49</v>
      </c>
      <c r="AT6" s="20" t="str">
        <f>IF(AT7="","",IF(AT7="-","【-】","【"&amp;SUBSTITUTE(TEXT(AT7,"#,##0.00"),"-","△")&amp;"】"))</f>
        <v>【3.09】</v>
      </c>
      <c r="AU6" s="21" t="str">
        <f>IF(AU7="",NA(),AU7)</f>
        <v>-</v>
      </c>
      <c r="AV6" s="21" t="str">
        <f t="shared" ref="AV6:BD6" si="6">IF(AV7="",NA(),AV7)</f>
        <v>-</v>
      </c>
      <c r="AW6" s="21">
        <f t="shared" si="6"/>
        <v>23.77</v>
      </c>
      <c r="AX6" s="21">
        <f t="shared" si="6"/>
        <v>19.25</v>
      </c>
      <c r="AY6" s="21">
        <f t="shared" si="6"/>
        <v>21.05</v>
      </c>
      <c r="AZ6" s="21" t="str">
        <f t="shared" si="6"/>
        <v>-</v>
      </c>
      <c r="BA6" s="21" t="str">
        <f t="shared" si="6"/>
        <v>-</v>
      </c>
      <c r="BB6" s="21">
        <f t="shared" si="6"/>
        <v>46.82</v>
      </c>
      <c r="BC6" s="21">
        <f t="shared" si="6"/>
        <v>47.61</v>
      </c>
      <c r="BD6" s="21">
        <f t="shared" si="6"/>
        <v>52.69</v>
      </c>
      <c r="BE6" s="20" t="str">
        <f>IF(BE7="","",IF(BE7="-","【-】","【"&amp;SUBSTITUTE(TEXT(BE7,"#,##0.00"),"-","△")&amp;"】"))</f>
        <v>【71.39】</v>
      </c>
      <c r="BF6" s="21" t="str">
        <f>IF(BF7="",NA(),BF7)</f>
        <v>-</v>
      </c>
      <c r="BG6" s="21" t="str">
        <f t="shared" ref="BG6:BO6" si="7">IF(BG7="",NA(),BG7)</f>
        <v>-</v>
      </c>
      <c r="BH6" s="21">
        <f t="shared" si="7"/>
        <v>1927.06</v>
      </c>
      <c r="BI6" s="21">
        <f t="shared" si="7"/>
        <v>1613.81</v>
      </c>
      <c r="BJ6" s="21">
        <f t="shared" si="7"/>
        <v>1654.32</v>
      </c>
      <c r="BK6" s="21" t="str">
        <f t="shared" si="7"/>
        <v>-</v>
      </c>
      <c r="BL6" s="21" t="str">
        <f t="shared" si="7"/>
        <v>-</v>
      </c>
      <c r="BM6" s="21">
        <f t="shared" si="7"/>
        <v>1028.05</v>
      </c>
      <c r="BN6" s="21">
        <f t="shared" si="7"/>
        <v>1092.22</v>
      </c>
      <c r="BO6" s="21">
        <f t="shared" si="7"/>
        <v>998.38</v>
      </c>
      <c r="BP6" s="20" t="str">
        <f>IF(BP7="","",IF(BP7="-","【-】","【"&amp;SUBSTITUTE(TEXT(BP7,"#,##0.00"),"-","△")&amp;"】"))</f>
        <v>【669.11】</v>
      </c>
      <c r="BQ6" s="21" t="str">
        <f>IF(BQ7="",NA(),BQ7)</f>
        <v>-</v>
      </c>
      <c r="BR6" s="21" t="str">
        <f t="shared" ref="BR6:BZ6" si="8">IF(BR7="",NA(),BR7)</f>
        <v>-</v>
      </c>
      <c r="BS6" s="21">
        <f t="shared" si="8"/>
        <v>97.13</v>
      </c>
      <c r="BT6" s="21">
        <f t="shared" si="8"/>
        <v>98.87</v>
      </c>
      <c r="BU6" s="21">
        <f t="shared" si="8"/>
        <v>94.05</v>
      </c>
      <c r="BV6" s="21" t="str">
        <f t="shared" si="8"/>
        <v>-</v>
      </c>
      <c r="BW6" s="21" t="str">
        <f t="shared" si="8"/>
        <v>-</v>
      </c>
      <c r="BX6" s="21">
        <f t="shared" si="8"/>
        <v>94.73</v>
      </c>
      <c r="BY6" s="21">
        <f t="shared" si="8"/>
        <v>97.53</v>
      </c>
      <c r="BZ6" s="21">
        <f t="shared" si="8"/>
        <v>95.92</v>
      </c>
      <c r="CA6" s="20" t="str">
        <f>IF(CA7="","",IF(CA7="-","【-】","【"&amp;SUBSTITUTE(TEXT(CA7,"#,##0.00"),"-","△")&amp;"】"))</f>
        <v>【99.73】</v>
      </c>
      <c r="CB6" s="21" t="str">
        <f>IF(CB7="",NA(),CB7)</f>
        <v>-</v>
      </c>
      <c r="CC6" s="21" t="str">
        <f t="shared" ref="CC6:CK6" si="9">IF(CC7="",NA(),CC7)</f>
        <v>-</v>
      </c>
      <c r="CD6" s="21">
        <f t="shared" si="9"/>
        <v>148.63</v>
      </c>
      <c r="CE6" s="21">
        <f t="shared" si="9"/>
        <v>165.83</v>
      </c>
      <c r="CF6" s="21">
        <f t="shared" si="9"/>
        <v>176.4</v>
      </c>
      <c r="CG6" s="21" t="str">
        <f t="shared" si="9"/>
        <v>-</v>
      </c>
      <c r="CH6" s="21" t="str">
        <f t="shared" si="9"/>
        <v>-</v>
      </c>
      <c r="CI6" s="21">
        <f t="shared" si="9"/>
        <v>160.91</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61.4</v>
      </c>
      <c r="CU6" s="21">
        <f t="shared" si="10"/>
        <v>61.51</v>
      </c>
      <c r="CV6" s="21">
        <f t="shared" si="10"/>
        <v>51.2</v>
      </c>
      <c r="CW6" s="20" t="str">
        <f>IF(CW7="","",IF(CW7="-","【-】","【"&amp;SUBSTITUTE(TEXT(CW7,"#,##0.00"),"-","△")&amp;"】"))</f>
        <v>【59.99】</v>
      </c>
      <c r="CX6" s="21" t="str">
        <f>IF(CX7="",NA(),CX7)</f>
        <v>-</v>
      </c>
      <c r="CY6" s="21" t="str">
        <f t="shared" ref="CY6:DG6" si="11">IF(CY7="",NA(),CY7)</f>
        <v>-</v>
      </c>
      <c r="CZ6" s="21">
        <f t="shared" si="11"/>
        <v>83.5</v>
      </c>
      <c r="DA6" s="21">
        <f t="shared" si="11"/>
        <v>84.38</v>
      </c>
      <c r="DB6" s="21">
        <f t="shared" si="11"/>
        <v>85.08</v>
      </c>
      <c r="DC6" s="21" t="str">
        <f t="shared" si="11"/>
        <v>-</v>
      </c>
      <c r="DD6" s="21" t="str">
        <f t="shared" si="11"/>
        <v>-</v>
      </c>
      <c r="DE6" s="21">
        <f t="shared" si="11"/>
        <v>86.28</v>
      </c>
      <c r="DF6" s="21">
        <f t="shared" si="11"/>
        <v>85.82</v>
      </c>
      <c r="DG6" s="21">
        <f t="shared" si="11"/>
        <v>85.03</v>
      </c>
      <c r="DH6" s="20" t="str">
        <f>IF(DH7="","",IF(DH7="-","【-】","【"&amp;SUBSTITUTE(TEXT(DH7,"#,##0.00"),"-","△")&amp;"】"))</f>
        <v>【95.72】</v>
      </c>
      <c r="DI6" s="21" t="str">
        <f>IF(DI7="",NA(),DI7)</f>
        <v>-</v>
      </c>
      <c r="DJ6" s="21" t="str">
        <f t="shared" ref="DJ6:DR6" si="12">IF(DJ7="",NA(),DJ7)</f>
        <v>-</v>
      </c>
      <c r="DK6" s="21">
        <f t="shared" si="12"/>
        <v>3.2</v>
      </c>
      <c r="DL6" s="21">
        <f t="shared" si="12"/>
        <v>6.4</v>
      </c>
      <c r="DM6" s="21">
        <f t="shared" si="12"/>
        <v>9.52</v>
      </c>
      <c r="DN6" s="21" t="str">
        <f t="shared" si="12"/>
        <v>-</v>
      </c>
      <c r="DO6" s="21" t="str">
        <f t="shared" si="12"/>
        <v>-</v>
      </c>
      <c r="DP6" s="21">
        <f t="shared" si="12"/>
        <v>17.239999999999998</v>
      </c>
      <c r="DQ6" s="21">
        <f t="shared" si="12"/>
        <v>15.29</v>
      </c>
      <c r="DR6" s="21">
        <f t="shared" si="12"/>
        <v>17.809999999999999</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0.11</v>
      </c>
      <c r="EB6" s="21">
        <f t="shared" si="13"/>
        <v>0.11</v>
      </c>
      <c r="EC6" s="21">
        <f t="shared" si="13"/>
        <v>0.64</v>
      </c>
      <c r="ED6" s="20" t="str">
        <f>IF(ED7="","",IF(ED7="-","【-】","【"&amp;SUBSTITUTE(TEXT(ED7,"#,##0.00"),"-","△")&amp;"】"))</f>
        <v>【6.54】</v>
      </c>
      <c r="EE6" s="21" t="str">
        <f>IF(EE7="",NA(),EE7)</f>
        <v>-</v>
      </c>
      <c r="EF6" s="21" t="str">
        <f t="shared" ref="EF6:EN6" si="14">IF(EF7="",NA(),EF7)</f>
        <v>-</v>
      </c>
      <c r="EG6" s="20">
        <f t="shared" si="14"/>
        <v>0</v>
      </c>
      <c r="EH6" s="21">
        <f t="shared" si="14"/>
        <v>7.0000000000000007E-2</v>
      </c>
      <c r="EI6" s="21">
        <f t="shared" si="14"/>
        <v>0.43</v>
      </c>
      <c r="EJ6" s="21" t="str">
        <f t="shared" si="14"/>
        <v>-</v>
      </c>
      <c r="EK6" s="21" t="str">
        <f t="shared" si="14"/>
        <v>-</v>
      </c>
      <c r="EL6" s="21">
        <f t="shared" si="14"/>
        <v>0.12</v>
      </c>
      <c r="EM6" s="21">
        <f t="shared" si="14"/>
        <v>0.15</v>
      </c>
      <c r="EN6" s="21">
        <f t="shared" si="14"/>
        <v>0.06</v>
      </c>
      <c r="EO6" s="20" t="str">
        <f>IF(EO7="","",IF(EO7="-","【-】","【"&amp;SUBSTITUTE(TEXT(EO7,"#,##0.00"),"-","△")&amp;"】"))</f>
        <v>【0.24】</v>
      </c>
    </row>
    <row r="7" spans="1:148" s="22" customFormat="1" x14ac:dyDescent="0.15">
      <c r="A7" s="14"/>
      <c r="B7" s="23">
        <v>2021</v>
      </c>
      <c r="C7" s="23">
        <v>302031</v>
      </c>
      <c r="D7" s="23">
        <v>46</v>
      </c>
      <c r="E7" s="23">
        <v>17</v>
      </c>
      <c r="F7" s="23">
        <v>1</v>
      </c>
      <c r="G7" s="23">
        <v>0</v>
      </c>
      <c r="H7" s="23" t="s">
        <v>96</v>
      </c>
      <c r="I7" s="23" t="s">
        <v>97</v>
      </c>
      <c r="J7" s="23" t="s">
        <v>98</v>
      </c>
      <c r="K7" s="23" t="s">
        <v>99</v>
      </c>
      <c r="L7" s="23" t="s">
        <v>100</v>
      </c>
      <c r="M7" s="23" t="s">
        <v>101</v>
      </c>
      <c r="N7" s="24" t="s">
        <v>102</v>
      </c>
      <c r="O7" s="24">
        <v>66.17</v>
      </c>
      <c r="P7" s="24">
        <v>65.23</v>
      </c>
      <c r="Q7" s="24">
        <v>91.71</v>
      </c>
      <c r="R7" s="24">
        <v>3520</v>
      </c>
      <c r="S7" s="24">
        <v>61019</v>
      </c>
      <c r="T7" s="24">
        <v>130.55000000000001</v>
      </c>
      <c r="U7" s="24">
        <v>467.4</v>
      </c>
      <c r="V7" s="24">
        <v>39625</v>
      </c>
      <c r="W7" s="24">
        <v>9.14</v>
      </c>
      <c r="X7" s="24">
        <v>4335.34</v>
      </c>
      <c r="Y7" s="24" t="s">
        <v>102</v>
      </c>
      <c r="Z7" s="24" t="s">
        <v>102</v>
      </c>
      <c r="AA7" s="24">
        <v>100.48</v>
      </c>
      <c r="AB7" s="24">
        <v>100.91</v>
      </c>
      <c r="AC7" s="24">
        <v>97.75</v>
      </c>
      <c r="AD7" s="24" t="s">
        <v>102</v>
      </c>
      <c r="AE7" s="24" t="s">
        <v>102</v>
      </c>
      <c r="AF7" s="24">
        <v>107.15</v>
      </c>
      <c r="AG7" s="24">
        <v>109.91</v>
      </c>
      <c r="AH7" s="24">
        <v>108.61</v>
      </c>
      <c r="AI7" s="24">
        <v>107.02</v>
      </c>
      <c r="AJ7" s="24" t="s">
        <v>102</v>
      </c>
      <c r="AK7" s="24" t="s">
        <v>102</v>
      </c>
      <c r="AL7" s="24">
        <v>0</v>
      </c>
      <c r="AM7" s="24">
        <v>0</v>
      </c>
      <c r="AN7" s="24">
        <v>2.19</v>
      </c>
      <c r="AO7" s="24" t="s">
        <v>102</v>
      </c>
      <c r="AP7" s="24" t="s">
        <v>102</v>
      </c>
      <c r="AQ7" s="24">
        <v>15.68</v>
      </c>
      <c r="AR7" s="24">
        <v>9.42</v>
      </c>
      <c r="AS7" s="24">
        <v>11.49</v>
      </c>
      <c r="AT7" s="24">
        <v>3.09</v>
      </c>
      <c r="AU7" s="24" t="s">
        <v>102</v>
      </c>
      <c r="AV7" s="24" t="s">
        <v>102</v>
      </c>
      <c r="AW7" s="24">
        <v>23.77</v>
      </c>
      <c r="AX7" s="24">
        <v>19.25</v>
      </c>
      <c r="AY7" s="24">
        <v>21.05</v>
      </c>
      <c r="AZ7" s="24" t="s">
        <v>102</v>
      </c>
      <c r="BA7" s="24" t="s">
        <v>102</v>
      </c>
      <c r="BB7" s="24">
        <v>46.82</v>
      </c>
      <c r="BC7" s="24">
        <v>47.61</v>
      </c>
      <c r="BD7" s="24">
        <v>52.69</v>
      </c>
      <c r="BE7" s="24">
        <v>71.39</v>
      </c>
      <c r="BF7" s="24" t="s">
        <v>102</v>
      </c>
      <c r="BG7" s="24" t="s">
        <v>102</v>
      </c>
      <c r="BH7" s="24">
        <v>1927.06</v>
      </c>
      <c r="BI7" s="24">
        <v>1613.81</v>
      </c>
      <c r="BJ7" s="24">
        <v>1654.32</v>
      </c>
      <c r="BK7" s="24" t="s">
        <v>102</v>
      </c>
      <c r="BL7" s="24" t="s">
        <v>102</v>
      </c>
      <c r="BM7" s="24">
        <v>1028.05</v>
      </c>
      <c r="BN7" s="24">
        <v>1092.22</v>
      </c>
      <c r="BO7" s="24">
        <v>998.38</v>
      </c>
      <c r="BP7" s="24">
        <v>669.11</v>
      </c>
      <c r="BQ7" s="24" t="s">
        <v>102</v>
      </c>
      <c r="BR7" s="24" t="s">
        <v>102</v>
      </c>
      <c r="BS7" s="24">
        <v>97.13</v>
      </c>
      <c r="BT7" s="24">
        <v>98.87</v>
      </c>
      <c r="BU7" s="24">
        <v>94.05</v>
      </c>
      <c r="BV7" s="24" t="s">
        <v>102</v>
      </c>
      <c r="BW7" s="24" t="s">
        <v>102</v>
      </c>
      <c r="BX7" s="24">
        <v>94.73</v>
      </c>
      <c r="BY7" s="24">
        <v>97.53</v>
      </c>
      <c r="BZ7" s="24">
        <v>95.92</v>
      </c>
      <c r="CA7" s="24">
        <v>99.73</v>
      </c>
      <c r="CB7" s="24" t="s">
        <v>102</v>
      </c>
      <c r="CC7" s="24" t="s">
        <v>102</v>
      </c>
      <c r="CD7" s="24">
        <v>148.63</v>
      </c>
      <c r="CE7" s="24">
        <v>165.83</v>
      </c>
      <c r="CF7" s="24">
        <v>176.4</v>
      </c>
      <c r="CG7" s="24" t="s">
        <v>102</v>
      </c>
      <c r="CH7" s="24" t="s">
        <v>102</v>
      </c>
      <c r="CI7" s="24">
        <v>160.91</v>
      </c>
      <c r="CJ7" s="24">
        <v>155.83000000000001</v>
      </c>
      <c r="CK7" s="24">
        <v>156.75</v>
      </c>
      <c r="CL7" s="24">
        <v>134.97999999999999</v>
      </c>
      <c r="CM7" s="24" t="s">
        <v>102</v>
      </c>
      <c r="CN7" s="24" t="s">
        <v>102</v>
      </c>
      <c r="CO7" s="24" t="s">
        <v>102</v>
      </c>
      <c r="CP7" s="24" t="s">
        <v>102</v>
      </c>
      <c r="CQ7" s="24" t="s">
        <v>102</v>
      </c>
      <c r="CR7" s="24" t="s">
        <v>102</v>
      </c>
      <c r="CS7" s="24" t="s">
        <v>102</v>
      </c>
      <c r="CT7" s="24">
        <v>61.4</v>
      </c>
      <c r="CU7" s="24">
        <v>61.51</v>
      </c>
      <c r="CV7" s="24">
        <v>51.2</v>
      </c>
      <c r="CW7" s="24">
        <v>59.99</v>
      </c>
      <c r="CX7" s="24" t="s">
        <v>102</v>
      </c>
      <c r="CY7" s="24" t="s">
        <v>102</v>
      </c>
      <c r="CZ7" s="24">
        <v>83.5</v>
      </c>
      <c r="DA7" s="24">
        <v>84.38</v>
      </c>
      <c r="DB7" s="24">
        <v>85.08</v>
      </c>
      <c r="DC7" s="24" t="s">
        <v>102</v>
      </c>
      <c r="DD7" s="24" t="s">
        <v>102</v>
      </c>
      <c r="DE7" s="24">
        <v>86.28</v>
      </c>
      <c r="DF7" s="24">
        <v>85.82</v>
      </c>
      <c r="DG7" s="24">
        <v>85.03</v>
      </c>
      <c r="DH7" s="24">
        <v>95.72</v>
      </c>
      <c r="DI7" s="24" t="s">
        <v>102</v>
      </c>
      <c r="DJ7" s="24" t="s">
        <v>102</v>
      </c>
      <c r="DK7" s="24">
        <v>3.2</v>
      </c>
      <c r="DL7" s="24">
        <v>6.4</v>
      </c>
      <c r="DM7" s="24">
        <v>9.52</v>
      </c>
      <c r="DN7" s="24" t="s">
        <v>102</v>
      </c>
      <c r="DO7" s="24" t="s">
        <v>102</v>
      </c>
      <c r="DP7" s="24">
        <v>17.239999999999998</v>
      </c>
      <c r="DQ7" s="24">
        <v>15.29</v>
      </c>
      <c r="DR7" s="24">
        <v>17.809999999999999</v>
      </c>
      <c r="DS7" s="24">
        <v>38.17</v>
      </c>
      <c r="DT7" s="24" t="s">
        <v>102</v>
      </c>
      <c r="DU7" s="24" t="s">
        <v>102</v>
      </c>
      <c r="DV7" s="24">
        <v>0</v>
      </c>
      <c r="DW7" s="24">
        <v>0</v>
      </c>
      <c r="DX7" s="24">
        <v>0</v>
      </c>
      <c r="DY7" s="24" t="s">
        <v>102</v>
      </c>
      <c r="DZ7" s="24" t="s">
        <v>102</v>
      </c>
      <c r="EA7" s="24">
        <v>0.11</v>
      </c>
      <c r="EB7" s="24">
        <v>0.11</v>
      </c>
      <c r="EC7" s="24">
        <v>0.64</v>
      </c>
      <c r="ED7" s="24">
        <v>6.54</v>
      </c>
      <c r="EE7" s="24" t="s">
        <v>102</v>
      </c>
      <c r="EF7" s="24" t="s">
        <v>102</v>
      </c>
      <c r="EG7" s="24">
        <v>0</v>
      </c>
      <c r="EH7" s="24">
        <v>7.0000000000000007E-2</v>
      </c>
      <c r="EI7" s="24">
        <v>0.43</v>
      </c>
      <c r="EJ7" s="24" t="s">
        <v>102</v>
      </c>
      <c r="EK7" s="24" t="s">
        <v>102</v>
      </c>
      <c r="EL7" s="24">
        <v>0.12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橋本市</cp:lastModifiedBy>
  <cp:lastPrinted>2023-01-26T06:00:08Z</cp:lastPrinted>
  <dcterms:modified xsi:type="dcterms:W3CDTF">2023-01-26T06:29:22Z</dcterms:modified>
</cp:coreProperties>
</file>