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<sst xmlns="http://schemas.openxmlformats.org/spreadsheetml/2006/main" count="221" uniqueCount="111">
  <si>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</si>
  <si>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</si>
  <si>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</si>
  <si>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</si>
  <si>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</si>
  <si>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</si>
  <si>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</si>
  <si>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</si>
  <si>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</si>
  <si>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</si>
  <si>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</si>
  <si>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</si>
  <si>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</si>
  <si>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</si>
  <si>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</si>
  <si>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</si>
  <si>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</si>
  <si>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</si>
  <si>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</si>
  <si>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</si>
  <si>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</si>
  <si>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</si>
  <si>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</si>
  <si>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</si>
  <si>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</si>
  <si>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</si>
  <si>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</si>
  <si>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</si>
  <si>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</si>
  <si>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</si>
  <si>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</si>
  <si>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</si>
  <si>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</si>
  <si>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</si>
  <si>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</si>
  <si>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</si>
  <si>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</si>
  <si>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</si>
  <si>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</si>
  <si>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</si>
  <si>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</si>
  <si>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</si>
  <si>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</si>
  <si>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</si>
  <si>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</si>
  <si>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</si>
  <si>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</si>
  <si>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</si>
  <si>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</si>
  <si>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</si>
  <si>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</si>
  <si>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</si>
  <si>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</si>
  <si>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</si>
  <si>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</si>
  <si>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</si>
  <si>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</si>
  <si>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</si>
  <si>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</si>
  <si>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</si>
  <si>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</si>
  <si>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</si>
  <si>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</si>
  <si>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</si>
  <si>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</si>
  <si>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</si>
  <si>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</si>
  <si>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</si>
  <si>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</si>
  <si>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</si>
  <si>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</si>
  <si>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</si>
  <si>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</si>
  <si>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</si>
  <si>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</si>
  <si>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</si>
  <si>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</si>
  <si>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</si>
  <si>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</si>
  <si>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</si>
  <si>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</si>
  <si>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</si>
  <si>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</si>
  <si>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</si>
  <si>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</si>
  <si>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</si>
  <si>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</si>
  <si>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</si>
  <si>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</si>
  <si>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</si>
  <si>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</si>
  <si>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</si>
  <si>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</si>
  <si>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</si>
  <si>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</si>
  <si>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</si>
  <si>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</si>
  <si>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</si>
  <si>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</si>
  <si>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</si>
  <si>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</si>
  <si>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</si>
  <si>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</si>
  <si>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</si>
  <si>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</si>
  <si>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</si>
  <si>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</si>
  <si>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</si>
  <si>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現在の農業集落排水事業の経営は、汚水処理に要する経費を使用料収入で賄うことができず、一般会計から赤字繰入である基準外繰入により経営が成り立っている状況です。
　汚水処理に要する経費には維持管理費（汚水を処理する経費や下水道管、処理場などの施設等を維持管理するための経費）と資本費（下水道を整備するために借入れた地方債の元利償還費）があります。
　農業集落排水事業を行っている地域は起伏に富んだ地形であり、下水道整備費用が大きく、ポンプ等の施設整備も必要になったことにより資本費の負担が大きくなっています。また、このことに伴いポンプ等の維持管理も発生し、維持管理費の負担も大きくなっています。また、機械器具の修繕費用も近年多くなっています。
　以上のことが汚水処理に要する経費や⑥の汚水処理原価が高くなっている要因となっています。
　さらに農業集落排水事業地区の人口減少により使用料収入も減じており、経費回収率が低下し経営状況は厳しいものとなっております。
　⑧の水洗化率に見られますように、農業集落排水事業区域における世帯接続率は高いものがあり、環境美化に協力いただいております。しかし、⑦の施設利用率を見ますと、人口減少により施設使用者人数が減少しており、年々緩やかに低下しています。
</t>
    <rPh sb="73" eb="75">
      <t>ジョウキョウ</t>
    </rPh>
    <phoneticPr fontId="4"/>
  </si>
  <si>
    <t>　供用開始から10年が経過し処理施設やポンプなどの機械器具の老朽化による不具合の発生などが見られます。
　今後老朽化による修繕費用の増加が予想されますので、計画的な改築更新、修繕対応が必要となります。</t>
  </si>
  <si>
    <t>　少子高齢化や人口減少による使用料収入の減収、また施設の老朽化対応による経費の増加など経営状況はますます厳しくなると予想されます。
　そのため、支出においては効率的な維持管理など経費削減、計画的な施設等の老朽化対策に努め、収入においては使用料の見直し検討など農業集落排水事業の経営改善を図る必要があります。
　今後、機能診断・最適化構想の策定を予定しており、それに基づき施設等の老朽化対策や現状に応じた施設等の規模・能力を見直しについて検討します。</t>
    <rPh sb="155" eb="157">
      <t>コンゴ</t>
    </rPh>
    <rPh sb="158" eb="160">
      <t>キノウ</t>
    </rPh>
    <rPh sb="160" eb="162">
      <t>シンダン</t>
    </rPh>
    <rPh sb="163" eb="166">
      <t>サイテキカ</t>
    </rPh>
    <rPh sb="166" eb="168">
      <t>コウソウ</t>
    </rPh>
    <rPh sb="169" eb="171">
      <t>サクテイ</t>
    </rPh>
    <rPh sb="172" eb="174">
      <t>ヨテイ</t>
    </rPh>
    <rPh sb="182" eb="183">
      <t>モト</t>
    </rPh>
    <rPh sb="185" eb="187">
      <t>シセツ</t>
    </rPh>
    <rPh sb="187" eb="188">
      <t>トウ</t>
    </rPh>
    <rPh sb="189" eb="192">
      <t>ロウキュウカ</t>
    </rPh>
    <rPh sb="192" eb="194">
      <t>タイサク</t>
    </rPh>
    <rPh sb="195" eb="197">
      <t>ゲンジョウ</t>
    </rPh>
    <rPh sb="198" eb="199">
      <t>オウ</t>
    </rPh>
    <rPh sb="201" eb="203">
      <t>シセツ</t>
    </rPh>
    <rPh sb="203" eb="204">
      <t>トウ</t>
    </rPh>
    <rPh sb="205" eb="207">
      <t>キボ</t>
    </rPh>
    <rPh sb="208" eb="210">
      <t>ノウリョク</t>
    </rPh>
    <rPh sb="211" eb="213">
      <t>ミナオ</t>
    </rPh>
    <rPh sb="218" eb="22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</si>
</sst>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81568"/>
        <c:axId val="671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67181568"/>
        <c:axId val="67186048"/>
      </c:lineChart>
      <c:dateAx>
        <c:axId val="67181568"/>
        <c:scaling>
          <c:orientation val="minMax"/>
        </c:scaling>
        <c:delete val="1"/>
        <c:axPos val="b"/>
        <c:numFmt formatCode="ge" sourceLinked="1"/>
        <c:majorTickMark val="none"/>
        <c:minorTickMark val="none"/>
        <c:tickLblPos val="none"/>
        <c:crossAx val="67186048"/>
        <c:crosses val="autoZero"/>
        <c:auto val="1"/>
        <c:lblOffset val="100"/>
        <c:baseTimeUnit val="years"/>
      </c:dateAx>
      <c:valAx>
        <c:axId val="671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59.35</c:v>
                </c:pt>
                <c:pt idx="1">
                  <c:v>57.96</c:v>
                </c:pt>
                <c:pt idx="2">
                  <c:v>55.33</c:v>
                </c:pt>
                <c:pt idx="3">
                  <c:v>54.87</c:v>
                </c:pt>
                <c:pt idx="4">
                  <c:v>53.48</c:v>
                </c:pt>
              </c:numCache>
            </c:numRef>
          </c:val>
        </c:ser>
        <c:dLbls>
          <c:showLegendKey val="0"/>
          <c:showVal val="0"/>
          <c:showCatName val="0"/>
          <c:showSerName val="0"/>
          <c:showPercent val="0"/>
          <c:showBubbleSize val="0"/>
        </c:dLbls>
        <c:gapWidth val="150"/>
        <c:axId val="205463552"/>
        <c:axId val="2054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205463552"/>
        <c:axId val="205466624"/>
      </c:lineChart>
      <c:dateAx>
        <c:axId val="205463552"/>
        <c:scaling>
          <c:orientation val="minMax"/>
        </c:scaling>
        <c:delete val="1"/>
        <c:axPos val="b"/>
        <c:numFmt formatCode="ge" sourceLinked="1"/>
        <c:majorTickMark val="none"/>
        <c:minorTickMark val="none"/>
        <c:tickLblPos val="none"/>
        <c:crossAx val="205466624"/>
        <c:crosses val="autoZero"/>
        <c:auto val="1"/>
        <c:lblOffset val="100"/>
        <c:baseTimeUnit val="years"/>
      </c:dateAx>
      <c:valAx>
        <c:axId val="2054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91.58</c:v>
                </c:pt>
                <c:pt idx="1">
                  <c:v>94.68</c:v>
                </c:pt>
                <c:pt idx="2">
                  <c:v>95.53</c:v>
                </c:pt>
                <c:pt idx="3">
                  <c:v>95.51</c:v>
                </c:pt>
                <c:pt idx="4">
                  <c:v>95.42</c:v>
                </c:pt>
              </c:numCache>
            </c:numRef>
          </c:val>
        </c:ser>
        <c:dLbls>
          <c:showLegendKey val="0"/>
          <c:showVal val="0"/>
          <c:showCatName val="0"/>
          <c:showSerName val="0"/>
          <c:showPercent val="0"/>
          <c:showBubbleSize val="0"/>
        </c:dLbls>
        <c:gapWidth val="150"/>
        <c:axId val="208542720"/>
        <c:axId val="2167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208542720"/>
        <c:axId val="216781184"/>
      </c:lineChart>
      <c:dateAx>
        <c:axId val="208542720"/>
        <c:scaling>
          <c:orientation val="minMax"/>
        </c:scaling>
        <c:delete val="1"/>
        <c:axPos val="b"/>
        <c:numFmt formatCode="ge" sourceLinked="1"/>
        <c:majorTickMark val="none"/>
        <c:minorTickMark val="none"/>
        <c:tickLblPos val="none"/>
        <c:crossAx val="216781184"/>
        <c:crosses val="autoZero"/>
        <c:auto val="1"/>
        <c:lblOffset val="100"/>
        <c:baseTimeUnit val="years"/>
      </c:dateAx>
      <c:valAx>
        <c:axId val="2167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55.52</c:v>
                </c:pt>
                <c:pt idx="1">
                  <c:v>62.56</c:v>
                </c:pt>
                <c:pt idx="2">
                  <c:v>55.19</c:v>
                </c:pt>
                <c:pt idx="3">
                  <c:v>61.02</c:v>
                </c:pt>
                <c:pt idx="4">
                  <c:v>83</c:v>
                </c:pt>
              </c:numCache>
            </c:numRef>
          </c:val>
        </c:ser>
        <c:dLbls>
          <c:showLegendKey val="0"/>
          <c:showVal val="0"/>
          <c:showCatName val="0"/>
          <c:showSerName val="0"/>
          <c:showPercent val="0"/>
          <c:showBubbleSize val="0"/>
        </c:dLbls>
        <c:gapWidth val="150"/>
        <c:axId val="67220224"/>
        <c:axId val="672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20224"/>
        <c:axId val="67222912"/>
      </c:lineChart>
      <c:dateAx>
        <c:axId val="67220224"/>
        <c:scaling>
          <c:orientation val="minMax"/>
        </c:scaling>
        <c:delete val="1"/>
        <c:axPos val="b"/>
        <c:numFmt formatCode="ge" sourceLinked="1"/>
        <c:majorTickMark val="none"/>
        <c:minorTickMark val="none"/>
        <c:tickLblPos val="none"/>
        <c:crossAx val="67222912"/>
        <c:crosses val="autoZero"/>
        <c:auto val="1"/>
        <c:lblOffset val="100"/>
        <c:baseTimeUnit val="years"/>
      </c:dateAx>
      <c:valAx>
        <c:axId val="672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48128"/>
        <c:axId val="672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48128"/>
        <c:axId val="67250048"/>
      </c:lineChart>
      <c:dateAx>
        <c:axId val="67248128"/>
        <c:scaling>
          <c:orientation val="minMax"/>
        </c:scaling>
        <c:delete val="1"/>
        <c:axPos val="b"/>
        <c:numFmt formatCode="ge" sourceLinked="1"/>
        <c:majorTickMark val="none"/>
        <c:minorTickMark val="none"/>
        <c:tickLblPos val="none"/>
        <c:crossAx val="67250048"/>
        <c:crosses val="autoZero"/>
        <c:auto val="1"/>
        <c:lblOffset val="100"/>
        <c:baseTimeUnit val="years"/>
      </c:dateAx>
      <c:valAx>
        <c:axId val="672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77952"/>
        <c:axId val="67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77952"/>
        <c:axId val="67279872"/>
      </c:lineChart>
      <c:dateAx>
        <c:axId val="67277952"/>
        <c:scaling>
          <c:orientation val="minMax"/>
        </c:scaling>
        <c:delete val="1"/>
        <c:axPos val="b"/>
        <c:numFmt formatCode="ge" sourceLinked="1"/>
        <c:majorTickMark val="none"/>
        <c:minorTickMark val="none"/>
        <c:tickLblPos val="none"/>
        <c:crossAx val="67279872"/>
        <c:crosses val="autoZero"/>
        <c:auto val="1"/>
        <c:lblOffset val="100"/>
        <c:baseTimeUnit val="years"/>
      </c:dateAx>
      <c:valAx>
        <c:axId val="67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546112"/>
        <c:axId val="675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546112"/>
        <c:axId val="67548288"/>
      </c:lineChart>
      <c:dateAx>
        <c:axId val="67546112"/>
        <c:scaling>
          <c:orientation val="minMax"/>
        </c:scaling>
        <c:delete val="1"/>
        <c:axPos val="b"/>
        <c:numFmt formatCode="ge" sourceLinked="1"/>
        <c:majorTickMark val="none"/>
        <c:minorTickMark val="none"/>
        <c:tickLblPos val="none"/>
        <c:crossAx val="67548288"/>
        <c:crosses val="autoZero"/>
        <c:auto val="1"/>
        <c:lblOffset val="100"/>
        <c:baseTimeUnit val="years"/>
      </c:dateAx>
      <c:valAx>
        <c:axId val="675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616768"/>
        <c:axId val="676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616768"/>
        <c:axId val="67619456"/>
      </c:lineChart>
      <c:dateAx>
        <c:axId val="67616768"/>
        <c:scaling>
          <c:orientation val="minMax"/>
        </c:scaling>
        <c:delete val="1"/>
        <c:axPos val="b"/>
        <c:numFmt formatCode="ge" sourceLinked="1"/>
        <c:majorTickMark val="none"/>
        <c:minorTickMark val="none"/>
        <c:tickLblPos val="none"/>
        <c:crossAx val="67619456"/>
        <c:crosses val="autoZero"/>
        <c:auto val="1"/>
        <c:lblOffset val="100"/>
        <c:baseTimeUnit val="years"/>
      </c:dateAx>
      <c:valAx>
        <c:axId val="676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2001.78</c:v>
                </c:pt>
                <c:pt idx="1">
                  <c:v>1654.4</c:v>
                </c:pt>
                <c:pt idx="2">
                  <c:v>2054.0300000000002</c:v>
                </c:pt>
                <c:pt idx="3">
                  <c:v>1794.38</c:v>
                </c:pt>
                <c:pt idx="4" formatCode="#,##0.00;&quot;△&quot;#,##0.00">
                  <c:v>0</c:v>
                </c:pt>
              </c:numCache>
            </c:numRef>
          </c:val>
        </c:ser>
        <c:dLbls>
          <c:showLegendKey val="0"/>
          <c:showVal val="0"/>
          <c:showCatName val="0"/>
          <c:showSerName val="0"/>
          <c:showPercent val="0"/>
          <c:showBubbleSize val="0"/>
        </c:dLbls>
        <c:gapWidth val="150"/>
        <c:axId val="68914176"/>
        <c:axId val="1223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68914176"/>
        <c:axId val="122323328"/>
      </c:lineChart>
      <c:dateAx>
        <c:axId val="68914176"/>
        <c:scaling>
          <c:orientation val="minMax"/>
        </c:scaling>
        <c:delete val="1"/>
        <c:axPos val="b"/>
        <c:numFmt formatCode="ge" sourceLinked="1"/>
        <c:majorTickMark val="none"/>
        <c:minorTickMark val="none"/>
        <c:tickLblPos val="none"/>
        <c:crossAx val="122323328"/>
        <c:crosses val="autoZero"/>
        <c:auto val="1"/>
        <c:lblOffset val="100"/>
        <c:baseTimeUnit val="years"/>
      </c:dateAx>
      <c:valAx>
        <c:axId val="1223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35.21</c:v>
                </c:pt>
                <c:pt idx="1">
                  <c:v>34.909999999999997</c:v>
                </c:pt>
                <c:pt idx="2">
                  <c:v>36.61</c:v>
                </c:pt>
                <c:pt idx="3">
                  <c:v>32.130000000000003</c:v>
                </c:pt>
                <c:pt idx="4">
                  <c:v>31.61</c:v>
                </c:pt>
              </c:numCache>
            </c:numRef>
          </c:val>
        </c:ser>
        <c:dLbls>
          <c:showLegendKey val="0"/>
          <c:showVal val="0"/>
          <c:showCatName val="0"/>
          <c:showSerName val="0"/>
          <c:showPercent val="0"/>
          <c:showBubbleSize val="0"/>
        </c:dLbls>
        <c:gapWidth val="150"/>
        <c:axId val="147778560"/>
        <c:axId val="1624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47778560"/>
        <c:axId val="162428416"/>
      </c:lineChart>
      <c:dateAx>
        <c:axId val="147778560"/>
        <c:scaling>
          <c:orientation val="minMax"/>
        </c:scaling>
        <c:delete val="1"/>
        <c:axPos val="b"/>
        <c:numFmt formatCode="ge" sourceLinked="1"/>
        <c:majorTickMark val="none"/>
        <c:minorTickMark val="none"/>
        <c:tickLblPos val="none"/>
        <c:crossAx val="162428416"/>
        <c:crosses val="autoZero"/>
        <c:auto val="1"/>
        <c:lblOffset val="100"/>
        <c:baseTimeUnit val="years"/>
      </c:dateAx>
      <c:valAx>
        <c:axId val="1624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524.13</c:v>
                </c:pt>
                <c:pt idx="1">
                  <c:v>538.79999999999995</c:v>
                </c:pt>
                <c:pt idx="2">
                  <c:v>514.29</c:v>
                </c:pt>
                <c:pt idx="3">
                  <c:v>599.28</c:v>
                </c:pt>
                <c:pt idx="4">
                  <c:v>600.03</c:v>
                </c:pt>
              </c:numCache>
            </c:numRef>
          </c:val>
        </c:ser>
        <c:dLbls>
          <c:showLegendKey val="0"/>
          <c:showVal val="0"/>
          <c:showCatName val="0"/>
          <c:showSerName val="0"/>
          <c:showPercent val="0"/>
          <c:showBubbleSize val="0"/>
        </c:dLbls>
        <c:gapWidth val="150"/>
        <c:axId val="203953280"/>
        <c:axId val="203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203953280"/>
        <c:axId val="203955200"/>
      </c:lineChart>
      <c:dateAx>
        <c:axId val="203953280"/>
        <c:scaling>
          <c:orientation val="minMax"/>
        </c:scaling>
        <c:delete val="1"/>
        <c:axPos val="b"/>
        <c:numFmt formatCode="ge" sourceLinked="1"/>
        <c:majorTickMark val="none"/>
        <c:minorTickMark val="none"/>
        <c:tickLblPos val="none"/>
        <c:crossAx val="203955200"/>
        <c:crosses val="autoZero"/>
        <c:auto val="1"/>
        <c:lblOffset val="100"/>
        <c:baseTimeUnit val="years"/>
      </c:dateAx>
      <c:valAx>
        <c:axId val="203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3" zoomScaleNormal="100" workbookViewId="0">
      <selection activeCell="BE87" sqref="BE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橋本市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65074</v>
      </c>
      <c r="AM8" s="64"/>
      <c r="AN8" s="64"/>
      <c r="AO8" s="64"/>
      <c r="AP8" s="64"/>
      <c r="AQ8" s="64"/>
      <c r="AR8" s="64"/>
      <c r="AS8" s="64"/>
      <c r="AT8" s="63">
        <f>データ!S6</f>
        <v>130.55000000000001</v>
      </c>
      <c r="AU8" s="63"/>
      <c r="AV8" s="63"/>
      <c r="AW8" s="63"/>
      <c r="AX8" s="63"/>
      <c r="AY8" s="63"/>
      <c r="AZ8" s="63"/>
      <c r="BA8" s="63"/>
      <c r="BB8" s="63">
        <f>データ!T6</f>
        <v>498.46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2.15</v>
      </c>
      <c r="Q10" s="63"/>
      <c r="R10" s="63"/>
      <c r="S10" s="63"/>
      <c r="T10" s="63"/>
      <c r="U10" s="63"/>
      <c r="V10" s="63"/>
      <c r="W10" s="63">
        <f>データ!P6</f>
        <v>98.51</v>
      </c>
      <c r="X10" s="63"/>
      <c r="Y10" s="63"/>
      <c r="Z10" s="63"/>
      <c r="AA10" s="63"/>
      <c r="AB10" s="63"/>
      <c r="AC10" s="63"/>
      <c r="AD10" s="64">
        <f>データ!Q6</f>
        <v>4100</v>
      </c>
      <c r="AE10" s="64"/>
      <c r="AF10" s="64"/>
      <c r="AG10" s="64"/>
      <c r="AH10" s="64"/>
      <c r="AI10" s="64"/>
      <c r="AJ10" s="64"/>
      <c r="AK10" s="2"/>
      <c r="AL10" s="64">
        <f>データ!U6</f>
        <v>1396</v>
      </c>
      <c r="AM10" s="64"/>
      <c r="AN10" s="64"/>
      <c r="AO10" s="64"/>
      <c r="AP10" s="64"/>
      <c r="AQ10" s="64"/>
      <c r="AR10" s="64"/>
      <c r="AS10" s="64"/>
      <c r="AT10" s="63">
        <f>データ!V6</f>
        <v>0.59</v>
      </c>
      <c r="AU10" s="63"/>
      <c r="AV10" s="63"/>
      <c r="AW10" s="63"/>
      <c r="AX10" s="63"/>
      <c r="AY10" s="63"/>
      <c r="AZ10" s="63"/>
      <c r="BA10" s="63"/>
      <c r="BB10" s="63">
        <f>データ!W6</f>
        <v>2366.1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302031</v>
      </c>
      <c r="D6" s="31">
        <f t="shared" si="3"/>
        <v>47</v>
      </c>
      <c r="E6" s="31">
        <f t="shared" si="3"/>
        <v>17</v>
      </c>
      <c r="F6" s="31">
        <f t="shared" si="3"/>
        <v>5</v>
      </c>
      <c r="G6" s="31">
        <f t="shared" si="3"/>
        <v>0</v>
      </c>
      <c r="H6" s="31" t="str">
        <f t="shared" si="3"/>
        <v>和歌山県　橋本市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2.15</v>
      </c>
      <c r="P6" s="32">
        <f t="shared" si="3"/>
        <v>98.51</v>
      </c>
      <c r="Q6" s="32">
        <f t="shared" si="3"/>
        <v>4100</v>
      </c>
      <c r="R6" s="32">
        <f t="shared" si="3"/>
        <v>65074</v>
      </c>
      <c r="S6" s="32">
        <f t="shared" si="3"/>
        <v>130.55000000000001</v>
      </c>
      <c r="T6" s="32">
        <f t="shared" si="3"/>
        <v>498.46</v>
      </c>
      <c r="U6" s="32">
        <f t="shared" si="3"/>
        <v>1396</v>
      </c>
      <c r="V6" s="32">
        <f t="shared" si="3"/>
        <v>0.59</v>
      </c>
      <c r="W6" s="32">
        <f t="shared" si="3"/>
        <v>2366.1</v>
      </c>
      <c r="X6" s="33">
        <f>IF(X7="",NA(),X7)</f>
        <v>55.52</v>
      </c>
      <c r="Y6" s="33">
        <f t="shared" ref="Y6:AG6" si="4">IF(Y7="",NA(),Y7)</f>
        <v>62.56</v>
      </c>
      <c r="Z6" s="33">
        <f t="shared" si="4"/>
        <v>55.19</v>
      </c>
      <c r="AA6" s="33">
        <f t="shared" si="4"/>
        <v>61.02</v>
      </c>
      <c r="AB6" s="33">
        <f t="shared" si="4"/>
        <v>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2001.78</v>
      </c>
      <c r="BF6" s="33">
        <f t="shared" ref="BF6:BN6" si="7">IF(BF7="",NA(),BF7)</f>
        <v>1654.4</v>
      </c>
      <c r="BG6" s="33">
        <f t="shared" si="7"/>
        <v>2054.0300000000002</v>
      </c>
      <c r="BH6" s="33">
        <f t="shared" si="7"/>
        <v>1794.38</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35.21</v>
      </c>
      <c r="BQ6" s="33">
        <f t="shared" ref="BQ6:BY6" si="8">IF(BQ7="",NA(),BQ7)</f>
        <v>34.909999999999997</v>
      </c>
      <c r="BR6" s="33">
        <f t="shared" si="8"/>
        <v>36.61</v>
      </c>
      <c r="BS6" s="33">
        <f t="shared" si="8"/>
        <v>32.130000000000003</v>
      </c>
      <c r="BT6" s="33">
        <f t="shared" si="8"/>
        <v>31.61</v>
      </c>
      <c r="BU6" s="33">
        <f t="shared" si="8"/>
        <v>42.13</v>
      </c>
      <c r="BV6" s="33">
        <f t="shared" si="8"/>
        <v>42.48</v>
      </c>
      <c r="BW6" s="33">
        <f t="shared" si="8"/>
        <v>50.9</v>
      </c>
      <c r="BX6" s="33">
        <f t="shared" si="8"/>
        <v>50.82</v>
      </c>
      <c r="BY6" s="33">
        <f t="shared" si="8"/>
        <v>52.19</v>
      </c>
      <c r="BZ6" s="32" t="str">
        <f>IF(BZ7="","",IF(BZ7="-","【-】","【"&amp;SUBSTITUTE(TEXT(BZ7,"#,##0.00"),"-","△")&amp;"】"))</f>
        <v>【52.78】</v>
      </c>
      <c r="CA6" s="33">
        <f>IF(CA7="",NA(),CA7)</f>
        <v>524.13</v>
      </c>
      <c r="CB6" s="33">
        <f t="shared" ref="CB6:CJ6" si="9">IF(CB7="",NA(),CB7)</f>
        <v>538.79999999999995</v>
      </c>
      <c r="CC6" s="33">
        <f t="shared" si="9"/>
        <v>514.29</v>
      </c>
      <c r="CD6" s="33">
        <f t="shared" si="9"/>
        <v>599.28</v>
      </c>
      <c r="CE6" s="33">
        <f t="shared" si="9"/>
        <v>600.03</v>
      </c>
      <c r="CF6" s="33">
        <f t="shared" si="9"/>
        <v>348.41</v>
      </c>
      <c r="CG6" s="33">
        <f t="shared" si="9"/>
        <v>343.8</v>
      </c>
      <c r="CH6" s="33">
        <f t="shared" si="9"/>
        <v>293.27</v>
      </c>
      <c r="CI6" s="33">
        <f t="shared" si="9"/>
        <v>300.52</v>
      </c>
      <c r="CJ6" s="33">
        <f t="shared" si="9"/>
        <v>296.14</v>
      </c>
      <c r="CK6" s="32" t="str">
        <f>IF(CK7="","",IF(CK7="-","【-】","【"&amp;SUBSTITUTE(TEXT(CK7,"#,##0.00"),"-","△")&amp;"】"))</f>
        <v>【289.81】</v>
      </c>
      <c r="CL6" s="33">
        <f>IF(CL7="",NA(),CL7)</f>
        <v>59.35</v>
      </c>
      <c r="CM6" s="33">
        <f t="shared" ref="CM6:CU6" si="10">IF(CM7="",NA(),CM7)</f>
        <v>57.96</v>
      </c>
      <c r="CN6" s="33">
        <f t="shared" si="10"/>
        <v>55.33</v>
      </c>
      <c r="CO6" s="33">
        <f t="shared" si="10"/>
        <v>54.87</v>
      </c>
      <c r="CP6" s="33">
        <f t="shared" si="10"/>
        <v>53.48</v>
      </c>
      <c r="CQ6" s="33">
        <f t="shared" si="10"/>
        <v>46.85</v>
      </c>
      <c r="CR6" s="33">
        <f t="shared" si="10"/>
        <v>46.06</v>
      </c>
      <c r="CS6" s="33">
        <f t="shared" si="10"/>
        <v>53.78</v>
      </c>
      <c r="CT6" s="33">
        <f t="shared" si="10"/>
        <v>53.24</v>
      </c>
      <c r="CU6" s="33">
        <f t="shared" si="10"/>
        <v>52.31</v>
      </c>
      <c r="CV6" s="32" t="str">
        <f>IF(CV7="","",IF(CV7="-","【-】","【"&amp;SUBSTITUTE(TEXT(CV7,"#,##0.00"),"-","△")&amp;"】"))</f>
        <v>【52.74】</v>
      </c>
      <c r="CW6" s="33">
        <f>IF(CW7="",NA(),CW7)</f>
        <v>91.58</v>
      </c>
      <c r="CX6" s="33">
        <f t="shared" ref="CX6:DF6" si="11">IF(CX7="",NA(),CX7)</f>
        <v>94.68</v>
      </c>
      <c r="CY6" s="33">
        <f t="shared" si="11"/>
        <v>95.53</v>
      </c>
      <c r="CZ6" s="33">
        <f t="shared" si="11"/>
        <v>95.51</v>
      </c>
      <c r="DA6" s="33">
        <f t="shared" si="11"/>
        <v>95.42</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302031</v>
      </c>
      <c r="D7" s="35">
        <v>47</v>
      </c>
      <c r="E7" s="35">
        <v>17</v>
      </c>
      <c r="F7" s="35">
        <v>5</v>
      </c>
      <c r="G7" s="35">
        <v>0</v>
      </c>
      <c r="H7" s="35" t="s">
        <v>96</v>
      </c>
      <c r="I7" s="35" t="s">
        <v>97</v>
      </c>
      <c r="J7" s="35" t="s">
        <v>98</v>
      </c>
      <c r="K7" s="35" t="s">
        <v>99</v>
      </c>
      <c r="L7" s="35" t="s">
        <v>100</v>
      </c>
      <c r="M7" s="36" t="s">
        <v>101</v>
      </c>
      <c r="N7" s="36" t="s">
        <v>102</v>
      </c>
      <c r="O7" s="36">
        <v>2.15</v>
      </c>
      <c r="P7" s="36">
        <v>98.51</v>
      </c>
      <c r="Q7" s="36">
        <v>4100</v>
      </c>
      <c r="R7" s="36">
        <v>65074</v>
      </c>
      <c r="S7" s="36">
        <v>130.55000000000001</v>
      </c>
      <c r="T7" s="36">
        <v>498.46</v>
      </c>
      <c r="U7" s="36">
        <v>1396</v>
      </c>
      <c r="V7" s="36">
        <v>0.59</v>
      </c>
      <c r="W7" s="36">
        <v>2366.1</v>
      </c>
      <c r="X7" s="36">
        <v>55.52</v>
      </c>
      <c r="Y7" s="36">
        <v>62.56</v>
      </c>
      <c r="Z7" s="36">
        <v>55.19</v>
      </c>
      <c r="AA7" s="36">
        <v>61.02</v>
      </c>
      <c r="AB7" s="36">
        <v>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2001.78</v>
      </c>
      <c r="BF7" s="36">
        <v>1654.4</v>
      </c>
      <c r="BG7" s="36">
        <v>2054.0300000000002</v>
      </c>
      <c r="BH7" s="36">
        <v>1794.38</v>
      </c>
      <c r="BI7" s="36">
        <v>0</v>
      </c>
      <c r="BJ7" s="36">
        <v>1224.75</v>
      </c>
      <c r="BK7" s="36">
        <v>1144.05</v>
      </c>
      <c r="BL7" s="36">
        <v>1126.77</v>
      </c>
      <c r="BM7" s="36">
        <v>1044.8</v>
      </c>
      <c r="BN7" s="36">
        <v>1081.8</v>
      </c>
      <c r="BO7" s="36">
        <v>1015.77</v>
      </c>
      <c r="BP7" s="36">
        <v>35.21</v>
      </c>
      <c r="BQ7" s="36">
        <v>34.909999999999997</v>
      </c>
      <c r="BR7" s="36">
        <v>36.61</v>
      </c>
      <c r="BS7" s="36">
        <v>32.130000000000003</v>
      </c>
      <c r="BT7" s="36">
        <v>31.61</v>
      </c>
      <c r="BU7" s="36">
        <v>42.13</v>
      </c>
      <c r="BV7" s="36">
        <v>42.48</v>
      </c>
      <c r="BW7" s="36">
        <v>50.9</v>
      </c>
      <c r="BX7" s="36">
        <v>50.82</v>
      </c>
      <c r="BY7" s="36">
        <v>52.19</v>
      </c>
      <c r="BZ7" s="36">
        <v>52.78</v>
      </c>
      <c r="CA7" s="36">
        <v>524.13</v>
      </c>
      <c r="CB7" s="36">
        <v>538.79999999999995</v>
      </c>
      <c r="CC7" s="36">
        <v>514.29</v>
      </c>
      <c r="CD7" s="36">
        <v>599.28</v>
      </c>
      <c r="CE7" s="36">
        <v>600.03</v>
      </c>
      <c r="CF7" s="36">
        <v>348.41</v>
      </c>
      <c r="CG7" s="36">
        <v>343.8</v>
      </c>
      <c r="CH7" s="36">
        <v>293.27</v>
      </c>
      <c r="CI7" s="36">
        <v>300.52</v>
      </c>
      <c r="CJ7" s="36">
        <v>296.14</v>
      </c>
      <c r="CK7" s="36">
        <v>289.81</v>
      </c>
      <c r="CL7" s="36">
        <v>59.35</v>
      </c>
      <c r="CM7" s="36">
        <v>57.96</v>
      </c>
      <c r="CN7" s="36">
        <v>55.33</v>
      </c>
      <c r="CO7" s="36">
        <v>54.87</v>
      </c>
      <c r="CP7" s="36">
        <v>53.48</v>
      </c>
      <c r="CQ7" s="36">
        <v>46.85</v>
      </c>
      <c r="CR7" s="36">
        <v>46.06</v>
      </c>
      <c r="CS7" s="36">
        <v>53.78</v>
      </c>
      <c r="CT7" s="36">
        <v>53.24</v>
      </c>
      <c r="CU7" s="36">
        <v>52.31</v>
      </c>
      <c r="CV7" s="36">
        <v>52.74</v>
      </c>
      <c r="CW7" s="36">
        <v>91.58</v>
      </c>
      <c r="CX7" s="36">
        <v>94.68</v>
      </c>
      <c r="CY7" s="36">
        <v>95.53</v>
      </c>
      <c r="CZ7" s="36">
        <v>95.51</v>
      </c>
      <c r="DA7" s="36">
        <v>95.42</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2017-02-08T03:13:18Z</dcterms:created>
  <dcterms:modified xsi:type="dcterms:W3CDTF">2017-02-15T05:08:32Z</dcterms:modified>
</cp:coreProperties>
</file>