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fs\まちづくり課\★公園緑地係\★総括（庁内外調査関係）【Ｋ0】\R5年度\庁内\財政課\20240201【財政課・依頼・28(木)〆】公営企業に係る経営比較分析表（令和４年度決算）の分析等について\03_橋本市\"/>
    </mc:Choice>
  </mc:AlternateContent>
  <workbookProtection workbookAlgorithmName="SHA-512" workbookHashValue="xdEMmRP8rIka6mnR30oqTNJABO3ik/Mji7nX8KTIQfamft+8RJkDpEWDBqLY5vu7m730DZmvHpZGPkYBKqCG8g==" workbookSaltValue="JoehbUzxfF23iuqmcg2b2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Z30" i="4" l="1"/>
  <c r="BK76" i="4"/>
  <c r="LH51" i="4"/>
  <c r="GQ30" i="4"/>
  <c r="LT76" i="4"/>
  <c r="GQ51" i="4"/>
  <c r="LH30" i="4"/>
  <c r="BZ51" i="4"/>
  <c r="IE76" i="4"/>
  <c r="BG30" i="4"/>
  <c r="FX51" i="4"/>
  <c r="FX30" i="4"/>
  <c r="AV76" i="4"/>
  <c r="KO51" i="4"/>
  <c r="KO30" i="4"/>
  <c r="HP76" i="4"/>
  <c r="BG51" i="4"/>
  <c r="LE76" i="4"/>
  <c r="KP76" i="4"/>
  <c r="JV30" i="4"/>
  <c r="HA76" i="4"/>
  <c r="AN51" i="4"/>
  <c r="FE30" i="4"/>
  <c r="FE51" i="4"/>
  <c r="AN30" i="4"/>
  <c r="AG76" i="4"/>
  <c r="JV51" i="4"/>
  <c r="R76" i="4"/>
  <c r="KA76" i="4"/>
  <c r="EL51" i="4"/>
  <c r="JC30" i="4"/>
  <c r="GL76" i="4"/>
  <c r="U51" i="4"/>
  <c r="EL30" i="4"/>
  <c r="U30" i="4"/>
  <c r="JC51" i="4"/>
</calcChain>
</file>

<file path=xl/sharedStrings.xml><?xml version="1.0" encoding="utf-8"?>
<sst xmlns="http://schemas.openxmlformats.org/spreadsheetml/2006/main" count="278" uniqueCount="132">
  <si>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</si>
  <si>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</si>
  <si>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</si>
  <si>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</si>
  <si>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</si>
  <si>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</si>
  <si>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</si>
  <si>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</si>
  <si>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</si>
  <si>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</si>
  <si>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</si>
  <si>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</si>
  <si>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</si>
  <si>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</si>
  <si>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</si>
  <si>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</si>
  <si>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</si>
  <si>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</si>
  <si>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</si>
  <si>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</si>
  <si>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</si>
  <si>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</si>
  <si>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</si>
  <si>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</si>
  <si>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</si>
  <si>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</si>
  <si>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</si>
  <si>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</si>
  <si>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</si>
  <si>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</si>
  <si>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</si>
  <si>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</si>
  <si>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</si>
  <si>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</si>
  <si>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</si>
  <si>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</si>
  <si>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</si>
  <si>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</si>
  <si>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</si>
  <si>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</si>
  <si>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</si>
  <si>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</si>
  <si>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</si>
  <si>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</si>
  <si>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</si>
  <si>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</si>
  <si>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</si>
  <si>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</si>
  <si>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</si>
  <si>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</si>
  <si>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</si>
  <si>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</si>
  <si>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</si>
  <si>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</si>
  <si>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</si>
  <si>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</si>
  <si>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</si>
  <si>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</si>
  <si>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</si>
  <si>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</si>
  <si>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</si>
  <si>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</si>
  <si>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</si>
  <si>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</si>
  <si>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</si>
  <si>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</si>
  <si>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</si>
  <si>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</si>
  <si>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</si>
  <si>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</si>
  <si>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</si>
  <si>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</si>
  <si>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</si>
  <si>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</si>
  <si>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</si>
  <si>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</si>
  <si>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</si>
  <si>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</si>
  <si>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</si>
  <si>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</si>
  <si>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</si>
  <si>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</si>
  <si>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</si>
  <si>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</si>
  <si>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</si>
  <si>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</si>
  <si>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</si>
  <si>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</si>
  <si>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</si>
  <si>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</si>
  <si>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</si>
  <si>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</si>
  <si>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</si>
  <si>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</si>
  <si>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</si>
  <si>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</si>
  <si>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</si>
  <si>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</si>
  <si>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</si>
  <si>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</si>
  <si>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</si>
  <si>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</si>
  <si>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当該値(N-3)</t>
    <phoneticPr fontId="5"/>
  </si>
  <si>
    <t>当該値(N)</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</si>
  <si>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</si>
  <si>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</si>
  <si>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</si>
  <si>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</si>
  <si>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</si>
  <si>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</si>
  <si>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</si>
  <si>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橋本市</t>
  </si>
  <si>
    <t>橋本駅前駐車場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</si>
  <si>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</si>
  <si>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</si>
  <si>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</si>
  <si>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</si>
  <si>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</si>
  <si>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</si>
  <si>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</si>
  <si>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</si>
  <si>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</si>
  <si>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</si>
  <si>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</si>
  <si>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</si>
  <si>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</si>
  <si>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</si>
  <si>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</si>
  <si>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当該駐車場は隣接している橋本駅や周辺施設に一時的に利用する方への駐車場である。令和４年度は駐車場利用者の増加により収入が前年度を上回り、当該駐車場の利用目的としては適正と判断できる。</t>
    <rPh sb="39" eb="41">
      <t>レイワ</t>
    </rPh>
    <rPh sb="52" eb="54">
      <t>ゾウカ</t>
    </rPh>
    <rPh sb="64" eb="66">
      <t>ウワマワ</t>
    </rPh>
    <phoneticPr fontId="5"/>
  </si>
  <si>
    <t>累積欠損や債務残高もない。また、設備は令和２年度に大規模な改修工事を行ったため、当分改修工事の必要がない。</t>
    <rPh sb="19" eb="21">
      <t>レイワ</t>
    </rPh>
    <rPh sb="22" eb="24">
      <t>ネンド</t>
    </rPh>
    <rPh sb="25" eb="28">
      <t>ダイキボ</t>
    </rPh>
    <rPh sb="29" eb="31">
      <t>カイシュウ</t>
    </rPh>
    <rPh sb="31" eb="33">
      <t>コウジ</t>
    </rPh>
    <rPh sb="34" eb="35">
      <t>オコナ</t>
    </rPh>
    <rPh sb="40" eb="42">
      <t>トウブン</t>
    </rPh>
    <rPh sb="42" eb="44">
      <t>カイシュウ</t>
    </rPh>
    <rPh sb="44" eb="46">
      <t>コウジ</t>
    </rPh>
    <rPh sb="47" eb="49">
      <t>ヒツヨウ</t>
    </rPh>
    <phoneticPr fontId="5"/>
  </si>
  <si>
    <t>当該駐車場は隣接している橋本駅や周辺施設に一時的に利用する方への駐車場である。令和４年度は駐車場利用者の増加により収入が前年度を上回り、当該駐車場の利用目的としては適正と判断できる。健全な経営を続けていくためにも今後、駐車場利用者が増えるよう精算機のキャッシュレス決済導入、駅前活性化や駐車場料金の見直し等検討する必要がある。</t>
    <rPh sb="39" eb="41">
      <t>レイワ</t>
    </rPh>
    <rPh sb="64" eb="66">
      <t>ウワマワ</t>
    </rPh>
    <rPh sb="106" eb="108">
      <t>コンゴ</t>
    </rPh>
    <phoneticPr fontId="5"/>
  </si>
  <si>
    <t>①収益的収支比率④売上高GOP比率⑤EBITDAについて、駐車場の利用者の増加により収入が前年度を上回ったことにより前年度同様に増加している。また基金においては、１，１９５千円積立てた。今後、健全な経営を続けていくために、他会計補助金に賄われないことや駅前駐車場の利用者増加に向けた駅前の活性化、ＰＲ活動や駐車場料金の改正等検討する必要がある。</t>
    <rPh sb="49" eb="50">
      <t>ウエ</t>
    </rPh>
    <rPh sb="58" eb="61">
      <t>ゼンネンド</t>
    </rPh>
    <rPh sb="61" eb="63">
      <t>ドウヨウ</t>
    </rPh>
    <rPh sb="64" eb="66">
      <t>ゾウカ</t>
    </rPh>
    <rPh sb="73" eb="75">
      <t>キキン</t>
    </rPh>
    <rPh sb="86" eb="88">
      <t>センエン</t>
    </rPh>
    <rPh sb="88" eb="90">
      <t>ツミタ</t>
    </rPh>
    <rPh sb="111" eb="112">
      <t>タ</t>
    </rPh>
    <rPh sb="112" eb="114">
      <t>カイケイ</t>
    </rPh>
    <rPh sb="114" eb="117">
      <t>ホジョキン</t>
    </rPh>
    <rPh sb="118" eb="119">
      <t>マカナ</t>
    </rPh>
    <rPh sb="136" eb="137">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</si>
</sst>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6" fillId="0" borderId="0" xfId="0" applyFont="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297.39999999999998</c:v>
                </c:pt>
                <c:pt idx="1">
                  <c:v>217.7</c:v>
                </c:pt>
                <c:pt idx="2">
                  <c:v>194.1</c:v>
                </c:pt>
                <c:pt idx="3">
                  <c:v>221.3</c:v>
                </c:pt>
                <c:pt idx="4">
                  <c:v>258</c:v>
                </c:pt>
              </c:numCache>
            </c:numRef>
          </c:val>
          <c:extLst>
            <c:ext xmlns:c16="http://schemas.microsoft.com/office/drawing/2014/chart" uri="{C3380CC4-5D6E-409C-BE32-E72D297353CC}">
              <c16:uniqueId val="{00000000-5927-458D-AB54-80CF7CADF19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5927-458D-AB54-80CF7CADF19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E1-4335-B67B-807876A7626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3FE1-4335-B67B-807876A7626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F53-4CE8-B77A-49F7A574B5D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F53-4CE8-B77A-49F7A574B5D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05FB-4139-9DA9-E491B8F78C8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5FB-4139-9DA9-E491B8F78C8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96C-4E37-BF0C-6FA6094CBFA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696C-4E37-BF0C-6FA6094CBFA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B28-45E3-855A-E9FC70F2219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AB28-45E3-855A-E9FC70F2219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68.8</c:v>
                </c:pt>
                <c:pt idx="1">
                  <c:v>100</c:v>
                </c:pt>
                <c:pt idx="2">
                  <c:v>72.7</c:v>
                </c:pt>
                <c:pt idx="3">
                  <c:v>100</c:v>
                </c:pt>
                <c:pt idx="4">
                  <c:v>118.2</c:v>
                </c:pt>
              </c:numCache>
            </c:numRef>
          </c:val>
          <c:extLst>
            <c:ext xmlns:c16="http://schemas.microsoft.com/office/drawing/2014/chart" uri="{C3380CC4-5D6E-409C-BE32-E72D297353CC}">
              <c16:uniqueId val="{00000000-AB97-4F65-AF69-D3935EC8E48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AB97-4F65-AF69-D3935EC8E48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66.400000000000006</c:v>
                </c:pt>
                <c:pt idx="1">
                  <c:v>54</c:v>
                </c:pt>
                <c:pt idx="2">
                  <c:v>48.2</c:v>
                </c:pt>
                <c:pt idx="3">
                  <c:v>54.8</c:v>
                </c:pt>
                <c:pt idx="4">
                  <c:v>61.2</c:v>
                </c:pt>
              </c:numCache>
            </c:numRef>
          </c:val>
          <c:extLst>
            <c:ext xmlns:c16="http://schemas.microsoft.com/office/drawing/2014/chart" uri="{C3380CC4-5D6E-409C-BE32-E72D297353CC}">
              <c16:uniqueId val="{00000000-055B-463F-AACF-C6A6C0DF9FB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055B-463F-AACF-C6A6C0DF9FB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1791</c:v>
                </c:pt>
                <c:pt idx="1">
                  <c:v>1295</c:v>
                </c:pt>
                <c:pt idx="2">
                  <c:v>758</c:v>
                </c:pt>
                <c:pt idx="3">
                  <c:v>975</c:v>
                </c:pt>
                <c:pt idx="4">
                  <c:v>1280</c:v>
                </c:pt>
              </c:numCache>
            </c:numRef>
          </c:val>
          <c:extLst>
            <c:ext xmlns:c16="http://schemas.microsoft.com/office/drawing/2014/chart" uri="{C3380CC4-5D6E-409C-BE32-E72D297353CC}">
              <c16:uniqueId val="{00000000-6FBB-439F-AE88-0862BE3A89D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6FBB-439F-AE88-0862BE3A89D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和歌山県橋本市　橋本駅前駐車場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7">
        <f>データ!U7</f>
        <v>267</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119</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広場式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40</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11</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420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107"/>
      <c r="NF15" s="107"/>
      <c r="NG15" s="107"/>
      <c r="NH15" s="107"/>
      <c r="NI15" s="107"/>
      <c r="NJ15" s="107"/>
      <c r="NK15" s="107"/>
      <c r="NL15" s="107"/>
      <c r="NM15" s="107"/>
      <c r="NN15" s="107"/>
      <c r="NO15" s="107"/>
      <c r="NP15" s="107"/>
      <c r="NQ15" s="10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107"/>
      <c r="NF16" s="107"/>
      <c r="NG16" s="107"/>
      <c r="NH16" s="107"/>
      <c r="NI16" s="107"/>
      <c r="NJ16" s="107"/>
      <c r="NK16" s="107"/>
      <c r="NL16" s="107"/>
      <c r="NM16" s="107"/>
      <c r="NN16" s="107"/>
      <c r="NO16" s="107"/>
      <c r="NP16" s="107"/>
      <c r="NQ16" s="10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107"/>
      <c r="NF17" s="107"/>
      <c r="NG17" s="107"/>
      <c r="NH17" s="107"/>
      <c r="NI17" s="107"/>
      <c r="NJ17" s="107"/>
      <c r="NK17" s="107"/>
      <c r="NL17" s="107"/>
      <c r="NM17" s="107"/>
      <c r="NN17" s="107"/>
      <c r="NO17" s="107"/>
      <c r="NP17" s="107"/>
      <c r="NQ17" s="10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107"/>
      <c r="NF18" s="107"/>
      <c r="NG18" s="107"/>
      <c r="NH18" s="107"/>
      <c r="NI18" s="107"/>
      <c r="NJ18" s="107"/>
      <c r="NK18" s="107"/>
      <c r="NL18" s="107"/>
      <c r="NM18" s="107"/>
      <c r="NN18" s="107"/>
      <c r="NO18" s="107"/>
      <c r="NP18" s="107"/>
      <c r="NQ18" s="10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107"/>
      <c r="NF19" s="107"/>
      <c r="NG19" s="107"/>
      <c r="NH19" s="107"/>
      <c r="NI19" s="107"/>
      <c r="NJ19" s="107"/>
      <c r="NK19" s="107"/>
      <c r="NL19" s="107"/>
      <c r="NM19" s="107"/>
      <c r="NN19" s="107"/>
      <c r="NO19" s="107"/>
      <c r="NP19" s="107"/>
      <c r="NQ19" s="10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107"/>
      <c r="NF20" s="107"/>
      <c r="NG20" s="107"/>
      <c r="NH20" s="107"/>
      <c r="NI20" s="107"/>
      <c r="NJ20" s="107"/>
      <c r="NK20" s="107"/>
      <c r="NL20" s="107"/>
      <c r="NM20" s="107"/>
      <c r="NN20" s="107"/>
      <c r="NO20" s="107"/>
      <c r="NP20" s="107"/>
      <c r="NQ20" s="10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107"/>
      <c r="NF21" s="107"/>
      <c r="NG21" s="107"/>
      <c r="NH21" s="107"/>
      <c r="NI21" s="107"/>
      <c r="NJ21" s="107"/>
      <c r="NK21" s="107"/>
      <c r="NL21" s="107"/>
      <c r="NM21" s="107"/>
      <c r="NN21" s="107"/>
      <c r="NO21" s="107"/>
      <c r="NP21" s="107"/>
      <c r="NQ21" s="10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107"/>
      <c r="NF22" s="107"/>
      <c r="NG22" s="107"/>
      <c r="NH22" s="107"/>
      <c r="NI22" s="107"/>
      <c r="NJ22" s="107"/>
      <c r="NK22" s="107"/>
      <c r="NL22" s="107"/>
      <c r="NM22" s="107"/>
      <c r="NN22" s="107"/>
      <c r="NO22" s="107"/>
      <c r="NP22" s="107"/>
      <c r="NQ22" s="10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107"/>
      <c r="NF23" s="107"/>
      <c r="NG23" s="107"/>
      <c r="NH23" s="107"/>
      <c r="NI23" s="107"/>
      <c r="NJ23" s="107"/>
      <c r="NK23" s="107"/>
      <c r="NL23" s="107"/>
      <c r="NM23" s="107"/>
      <c r="NN23" s="107"/>
      <c r="NO23" s="107"/>
      <c r="NP23" s="107"/>
      <c r="NQ23" s="10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107"/>
      <c r="NF24" s="107"/>
      <c r="NG24" s="107"/>
      <c r="NH24" s="107"/>
      <c r="NI24" s="107"/>
      <c r="NJ24" s="107"/>
      <c r="NK24" s="107"/>
      <c r="NL24" s="107"/>
      <c r="NM24" s="107"/>
      <c r="NN24" s="107"/>
      <c r="NO24" s="107"/>
      <c r="NP24" s="107"/>
      <c r="NQ24" s="10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107"/>
      <c r="NF25" s="107"/>
      <c r="NG25" s="107"/>
      <c r="NH25" s="107"/>
      <c r="NI25" s="107"/>
      <c r="NJ25" s="107"/>
      <c r="NK25" s="107"/>
      <c r="NL25" s="107"/>
      <c r="NM25" s="107"/>
      <c r="NN25" s="107"/>
      <c r="NO25" s="107"/>
      <c r="NP25" s="107"/>
      <c r="NQ25" s="10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107"/>
      <c r="NF26" s="107"/>
      <c r="NG26" s="107"/>
      <c r="NH26" s="107"/>
      <c r="NI26" s="107"/>
      <c r="NJ26" s="107"/>
      <c r="NK26" s="107"/>
      <c r="NL26" s="107"/>
      <c r="NM26" s="107"/>
      <c r="NN26" s="107"/>
      <c r="NO26" s="107"/>
      <c r="NP26" s="107"/>
      <c r="NQ26" s="10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107"/>
      <c r="NF27" s="107"/>
      <c r="NG27" s="107"/>
      <c r="NH27" s="107"/>
      <c r="NI27" s="107"/>
      <c r="NJ27" s="107"/>
      <c r="NK27" s="107"/>
      <c r="NL27" s="107"/>
      <c r="NM27" s="107"/>
      <c r="NN27" s="107"/>
      <c r="NO27" s="107"/>
      <c r="NP27" s="107"/>
      <c r="NQ27" s="10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107"/>
      <c r="NF28" s="107"/>
      <c r="NG28" s="107"/>
      <c r="NH28" s="107"/>
      <c r="NI28" s="107"/>
      <c r="NJ28" s="107"/>
      <c r="NK28" s="107"/>
      <c r="NL28" s="107"/>
      <c r="NM28" s="107"/>
      <c r="NN28" s="107"/>
      <c r="NO28" s="107"/>
      <c r="NP28" s="107"/>
      <c r="NQ28" s="10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107"/>
      <c r="NF29" s="107"/>
      <c r="NG29" s="107"/>
      <c r="NH29" s="107"/>
      <c r="NI29" s="107"/>
      <c r="NJ29" s="107"/>
      <c r="NK29" s="107"/>
      <c r="NL29" s="107"/>
      <c r="NM29" s="107"/>
      <c r="NN29" s="107"/>
      <c r="NO29" s="107"/>
      <c r="NP29" s="107"/>
      <c r="NQ29" s="10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107"/>
      <c r="NF30" s="107"/>
      <c r="NG30" s="107"/>
      <c r="NH30" s="107"/>
      <c r="NI30" s="107"/>
      <c r="NJ30" s="107"/>
      <c r="NK30" s="107"/>
      <c r="NL30" s="107"/>
      <c r="NM30" s="107"/>
      <c r="NN30" s="107"/>
      <c r="NO30" s="107"/>
      <c r="NP30" s="107"/>
      <c r="NQ30" s="10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297.39999999999998</v>
      </c>
      <c r="V31" s="98"/>
      <c r="W31" s="98"/>
      <c r="X31" s="98"/>
      <c r="Y31" s="98"/>
      <c r="Z31" s="98"/>
      <c r="AA31" s="98"/>
      <c r="AB31" s="98"/>
      <c r="AC31" s="98"/>
      <c r="AD31" s="98"/>
      <c r="AE31" s="98"/>
      <c r="AF31" s="98"/>
      <c r="AG31" s="98"/>
      <c r="AH31" s="98"/>
      <c r="AI31" s="98"/>
      <c r="AJ31" s="98"/>
      <c r="AK31" s="98"/>
      <c r="AL31" s="98"/>
      <c r="AM31" s="98"/>
      <c r="AN31" s="98">
        <f>データ!Z7</f>
        <v>217.7</v>
      </c>
      <c r="AO31" s="98"/>
      <c r="AP31" s="98"/>
      <c r="AQ31" s="98"/>
      <c r="AR31" s="98"/>
      <c r="AS31" s="98"/>
      <c r="AT31" s="98"/>
      <c r="AU31" s="98"/>
      <c r="AV31" s="98"/>
      <c r="AW31" s="98"/>
      <c r="AX31" s="98"/>
      <c r="AY31" s="98"/>
      <c r="AZ31" s="98"/>
      <c r="BA31" s="98"/>
      <c r="BB31" s="98"/>
      <c r="BC31" s="98"/>
      <c r="BD31" s="98"/>
      <c r="BE31" s="98"/>
      <c r="BF31" s="98"/>
      <c r="BG31" s="98">
        <f>データ!AA7</f>
        <v>194.1</v>
      </c>
      <c r="BH31" s="98"/>
      <c r="BI31" s="98"/>
      <c r="BJ31" s="98"/>
      <c r="BK31" s="98"/>
      <c r="BL31" s="98"/>
      <c r="BM31" s="98"/>
      <c r="BN31" s="98"/>
      <c r="BO31" s="98"/>
      <c r="BP31" s="98"/>
      <c r="BQ31" s="98"/>
      <c r="BR31" s="98"/>
      <c r="BS31" s="98"/>
      <c r="BT31" s="98"/>
      <c r="BU31" s="98"/>
      <c r="BV31" s="98"/>
      <c r="BW31" s="98"/>
      <c r="BX31" s="98"/>
      <c r="BY31" s="98"/>
      <c r="BZ31" s="98">
        <f>データ!AB7</f>
        <v>221.3</v>
      </c>
      <c r="CA31" s="98"/>
      <c r="CB31" s="98"/>
      <c r="CC31" s="98"/>
      <c r="CD31" s="98"/>
      <c r="CE31" s="98"/>
      <c r="CF31" s="98"/>
      <c r="CG31" s="98"/>
      <c r="CH31" s="98"/>
      <c r="CI31" s="98"/>
      <c r="CJ31" s="98"/>
      <c r="CK31" s="98"/>
      <c r="CL31" s="98"/>
      <c r="CM31" s="98"/>
      <c r="CN31" s="98"/>
      <c r="CO31" s="98"/>
      <c r="CP31" s="98"/>
      <c r="CQ31" s="98"/>
      <c r="CR31" s="98"/>
      <c r="CS31" s="98">
        <f>データ!AC7</f>
        <v>258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68.8</v>
      </c>
      <c r="JD31" s="67"/>
      <c r="JE31" s="67"/>
      <c r="JF31" s="67"/>
      <c r="JG31" s="67"/>
      <c r="JH31" s="67"/>
      <c r="JI31" s="67"/>
      <c r="JJ31" s="67"/>
      <c r="JK31" s="67"/>
      <c r="JL31" s="67"/>
      <c r="JM31" s="67"/>
      <c r="JN31" s="67"/>
      <c r="JO31" s="67"/>
      <c r="JP31" s="67"/>
      <c r="JQ31" s="67"/>
      <c r="JR31" s="67"/>
      <c r="JS31" s="67"/>
      <c r="JT31" s="67"/>
      <c r="JU31" s="68"/>
      <c r="JV31" s="66">
        <f>データ!DL7</f>
        <v>100</v>
      </c>
      <c r="JW31" s="67"/>
      <c r="JX31" s="67"/>
      <c r="JY31" s="67"/>
      <c r="JZ31" s="67"/>
      <c r="KA31" s="67"/>
      <c r="KB31" s="67"/>
      <c r="KC31" s="67"/>
      <c r="KD31" s="67"/>
      <c r="KE31" s="67"/>
      <c r="KF31" s="67"/>
      <c r="KG31" s="67"/>
      <c r="KH31" s="67"/>
      <c r="KI31" s="67"/>
      <c r="KJ31" s="67"/>
      <c r="KK31" s="67"/>
      <c r="KL31" s="67"/>
      <c r="KM31" s="67"/>
      <c r="KN31" s="68"/>
      <c r="KO31" s="66">
        <f>データ!DM7</f>
        <v>72.7</v>
      </c>
      <c r="KP31" s="67"/>
      <c r="KQ31" s="67"/>
      <c r="KR31" s="67"/>
      <c r="KS31" s="67"/>
      <c r="KT31" s="67"/>
      <c r="KU31" s="67"/>
      <c r="KV31" s="67"/>
      <c r="KW31" s="67"/>
      <c r="KX31" s="67"/>
      <c r="KY31" s="67"/>
      <c r="KZ31" s="67"/>
      <c r="LA31" s="67"/>
      <c r="LB31" s="67"/>
      <c r="LC31" s="67"/>
      <c r="LD31" s="67"/>
      <c r="LE31" s="67"/>
      <c r="LF31" s="67"/>
      <c r="LG31" s="68"/>
      <c r="LH31" s="66">
        <f>データ!DN7</f>
        <v>100</v>
      </c>
      <c r="LI31" s="67"/>
      <c r="LJ31" s="67"/>
      <c r="LK31" s="67"/>
      <c r="LL31" s="67"/>
      <c r="LM31" s="67"/>
      <c r="LN31" s="67"/>
      <c r="LO31" s="67"/>
      <c r="LP31" s="67"/>
      <c r="LQ31" s="67"/>
      <c r="LR31" s="67"/>
      <c r="LS31" s="67"/>
      <c r="LT31" s="67"/>
      <c r="LU31" s="67"/>
      <c r="LV31" s="67"/>
      <c r="LW31" s="67"/>
      <c r="LX31" s="67"/>
      <c r="LY31" s="67"/>
      <c r="LZ31" s="68"/>
      <c r="MA31" s="66">
        <f>データ!DO7</f>
        <v>118.2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66.400000000000006</v>
      </c>
      <c r="EM52" s="98"/>
      <c r="EN52" s="98"/>
      <c r="EO52" s="98"/>
      <c r="EP52" s="98"/>
      <c r="EQ52" s="98"/>
      <c r="ER52" s="98"/>
      <c r="ES52" s="98"/>
      <c r="ET52" s="98"/>
      <c r="EU52" s="98"/>
      <c r="EV52" s="98"/>
      <c r="EW52" s="98"/>
      <c r="EX52" s="98"/>
      <c r="EY52" s="98"/>
      <c r="EZ52" s="98"/>
      <c r="FA52" s="98"/>
      <c r="FB52" s="98"/>
      <c r="FC52" s="98"/>
      <c r="FD52" s="98"/>
      <c r="FE52" s="98">
        <f>データ!BG7</f>
        <v>54</v>
      </c>
      <c r="FF52" s="98"/>
      <c r="FG52" s="98"/>
      <c r="FH52" s="98"/>
      <c r="FI52" s="98"/>
      <c r="FJ52" s="98"/>
      <c r="FK52" s="98"/>
      <c r="FL52" s="98"/>
      <c r="FM52" s="98"/>
      <c r="FN52" s="98"/>
      <c r="FO52" s="98"/>
      <c r="FP52" s="98"/>
      <c r="FQ52" s="98"/>
      <c r="FR52" s="98"/>
      <c r="FS52" s="98"/>
      <c r="FT52" s="98"/>
      <c r="FU52" s="98"/>
      <c r="FV52" s="98"/>
      <c r="FW52" s="98"/>
      <c r="FX52" s="98">
        <f>データ!BH7</f>
        <v>48.2</v>
      </c>
      <c r="FY52" s="98"/>
      <c r="FZ52" s="98"/>
      <c r="GA52" s="98"/>
      <c r="GB52" s="98"/>
      <c r="GC52" s="98"/>
      <c r="GD52" s="98"/>
      <c r="GE52" s="98"/>
      <c r="GF52" s="98"/>
      <c r="GG52" s="98"/>
      <c r="GH52" s="98"/>
      <c r="GI52" s="98"/>
      <c r="GJ52" s="98"/>
      <c r="GK52" s="98"/>
      <c r="GL52" s="98"/>
      <c r="GM52" s="98"/>
      <c r="GN52" s="98"/>
      <c r="GO52" s="98"/>
      <c r="GP52" s="98"/>
      <c r="GQ52" s="98">
        <f>データ!BI7</f>
        <v>54.8</v>
      </c>
      <c r="GR52" s="98"/>
      <c r="GS52" s="98"/>
      <c r="GT52" s="98"/>
      <c r="GU52" s="98"/>
      <c r="GV52" s="98"/>
      <c r="GW52" s="98"/>
      <c r="GX52" s="98"/>
      <c r="GY52" s="98"/>
      <c r="GZ52" s="98"/>
      <c r="HA52" s="98"/>
      <c r="HB52" s="98"/>
      <c r="HC52" s="98"/>
      <c r="HD52" s="98"/>
      <c r="HE52" s="98"/>
      <c r="HF52" s="98"/>
      <c r="HG52" s="98"/>
      <c r="HH52" s="98"/>
      <c r="HI52" s="98"/>
      <c r="HJ52" s="98">
        <f>データ!BJ7</f>
        <v>61.2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1791</v>
      </c>
      <c r="JD52" s="97"/>
      <c r="JE52" s="97"/>
      <c r="JF52" s="97"/>
      <c r="JG52" s="97"/>
      <c r="JH52" s="97"/>
      <c r="JI52" s="97"/>
      <c r="JJ52" s="97"/>
      <c r="JK52" s="97"/>
      <c r="JL52" s="97"/>
      <c r="JM52" s="97"/>
      <c r="JN52" s="97"/>
      <c r="JO52" s="97"/>
      <c r="JP52" s="97"/>
      <c r="JQ52" s="97"/>
      <c r="JR52" s="97"/>
      <c r="JS52" s="97"/>
      <c r="JT52" s="97"/>
      <c r="JU52" s="97"/>
      <c r="JV52" s="97">
        <f>データ!BR7</f>
        <v>1295</v>
      </c>
      <c r="JW52" s="97"/>
      <c r="JX52" s="97"/>
      <c r="JY52" s="97"/>
      <c r="JZ52" s="97"/>
      <c r="KA52" s="97"/>
      <c r="KB52" s="97"/>
      <c r="KC52" s="97"/>
      <c r="KD52" s="97"/>
      <c r="KE52" s="97"/>
      <c r="KF52" s="97"/>
      <c r="KG52" s="97"/>
      <c r="KH52" s="97"/>
      <c r="KI52" s="97"/>
      <c r="KJ52" s="97"/>
      <c r="KK52" s="97"/>
      <c r="KL52" s="97"/>
      <c r="KM52" s="97"/>
      <c r="KN52" s="97"/>
      <c r="KO52" s="97">
        <f>データ!BS7</f>
        <v>758</v>
      </c>
      <c r="KP52" s="97"/>
      <c r="KQ52" s="97"/>
      <c r="KR52" s="97"/>
      <c r="KS52" s="97"/>
      <c r="KT52" s="97"/>
      <c r="KU52" s="97"/>
      <c r="KV52" s="97"/>
      <c r="KW52" s="97"/>
      <c r="KX52" s="97"/>
      <c r="KY52" s="97"/>
      <c r="KZ52" s="97"/>
      <c r="LA52" s="97"/>
      <c r="LB52" s="97"/>
      <c r="LC52" s="97"/>
      <c r="LD52" s="97"/>
      <c r="LE52" s="97"/>
      <c r="LF52" s="97"/>
      <c r="LG52" s="97"/>
      <c r="LH52" s="97">
        <f>データ!BT7</f>
        <v>975</v>
      </c>
      <c r="LI52" s="97"/>
      <c r="LJ52" s="97"/>
      <c r="LK52" s="97"/>
      <c r="LL52" s="97"/>
      <c r="LM52" s="97"/>
      <c r="LN52" s="97"/>
      <c r="LO52" s="97"/>
      <c r="LP52" s="97"/>
      <c r="LQ52" s="97"/>
      <c r="LR52" s="97"/>
      <c r="LS52" s="97"/>
      <c r="LT52" s="97"/>
      <c r="LU52" s="97"/>
      <c r="LV52" s="97"/>
      <c r="LW52" s="97"/>
      <c r="LX52" s="97"/>
      <c r="LY52" s="97"/>
      <c r="LZ52" s="97"/>
      <c r="MA52" s="97">
        <f>データ!BU7</f>
        <v>1280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1628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12000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UsdpMUOo7M3UjSRPxqJc+t8W0mYwHZKliSA3fzRWwJ9FL+KnwGBdb8vIT3nV5VLOuBhpQcnX30gyB3t46AHeMg==" saltValue="mTdm4rUUeKii4r26g5l3v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1"/>
      <c r="I4" s="142"/>
      <c r="J4" s="142"/>
      <c r="K4" s="142"/>
      <c r="L4" s="142"/>
      <c r="M4" s="142"/>
      <c r="N4" s="142"/>
      <c r="O4" s="142"/>
      <c r="P4" s="142"/>
      <c r="Q4" s="142"/>
      <c r="R4" s="142"/>
      <c r="S4" s="142"/>
      <c r="T4" s="142"/>
      <c r="U4" s="142"/>
      <c r="V4" s="142"/>
      <c r="W4" s="142"/>
      <c r="X4" s="142"/>
      <c r="Y4" s="136" t="s">
        <v>62</v>
      </c>
      <c r="Z4" s="137"/>
      <c r="AA4" s="137"/>
      <c r="AB4" s="137"/>
      <c r="AC4" s="137"/>
      <c r="AD4" s="137"/>
      <c r="AE4" s="137"/>
      <c r="AF4" s="137"/>
      <c r="AG4" s="137"/>
      <c r="AH4" s="137"/>
      <c r="AI4" s="138"/>
      <c r="AJ4" s="143" t="s">
        <v>63</v>
      </c>
      <c r="AK4" s="143"/>
      <c r="AL4" s="143"/>
      <c r="AM4" s="143"/>
      <c r="AN4" s="143"/>
      <c r="AO4" s="143"/>
      <c r="AP4" s="143"/>
      <c r="AQ4" s="143"/>
      <c r="AR4" s="143"/>
      <c r="AS4" s="143"/>
      <c r="AT4" s="143"/>
      <c r="AU4" s="144" t="s">
        <v>64</v>
      </c>
      <c r="AV4" s="143"/>
      <c r="AW4" s="143"/>
      <c r="AX4" s="143"/>
      <c r="AY4" s="143"/>
      <c r="AZ4" s="143"/>
      <c r="BA4" s="143"/>
      <c r="BB4" s="143"/>
      <c r="BC4" s="143"/>
      <c r="BD4" s="143"/>
      <c r="BE4" s="143"/>
      <c r="BF4" s="143" t="s">
        <v>65</v>
      </c>
      <c r="BG4" s="143"/>
      <c r="BH4" s="143"/>
      <c r="BI4" s="143"/>
      <c r="BJ4" s="143"/>
      <c r="BK4" s="143"/>
      <c r="BL4" s="143"/>
      <c r="BM4" s="143"/>
      <c r="BN4" s="143"/>
      <c r="BO4" s="143"/>
      <c r="BP4" s="143"/>
      <c r="BQ4" s="144" t="s">
        <v>66</v>
      </c>
      <c r="BR4" s="143"/>
      <c r="BS4" s="143"/>
      <c r="BT4" s="143"/>
      <c r="BU4" s="143"/>
      <c r="BV4" s="143"/>
      <c r="BW4" s="143"/>
      <c r="BX4" s="143"/>
      <c r="BY4" s="143"/>
      <c r="BZ4" s="143"/>
      <c r="CA4" s="143"/>
      <c r="CB4" s="143" t="s">
        <v>67</v>
      </c>
      <c r="CC4" s="143"/>
      <c r="CD4" s="143"/>
      <c r="CE4" s="143"/>
      <c r="CF4" s="143"/>
      <c r="CG4" s="143"/>
      <c r="CH4" s="143"/>
      <c r="CI4" s="143"/>
      <c r="CJ4" s="143"/>
      <c r="CK4" s="143"/>
      <c r="CL4" s="143"/>
      <c r="CM4" s="145" t="s">
        <v>68</v>
      </c>
      <c r="CN4" s="145" t="s">
        <v>69</v>
      </c>
      <c r="CO4" s="136" t="s">
        <v>70</v>
      </c>
      <c r="CP4" s="137"/>
      <c r="CQ4" s="137"/>
      <c r="CR4" s="137"/>
      <c r="CS4" s="137"/>
      <c r="CT4" s="137"/>
      <c r="CU4" s="137"/>
      <c r="CV4" s="137"/>
      <c r="CW4" s="137"/>
      <c r="CX4" s="137"/>
      <c r="CY4" s="138"/>
      <c r="CZ4" s="143" t="s">
        <v>71</v>
      </c>
      <c r="DA4" s="143"/>
      <c r="DB4" s="143"/>
      <c r="DC4" s="143"/>
      <c r="DD4" s="143"/>
      <c r="DE4" s="143"/>
      <c r="DF4" s="143"/>
      <c r="DG4" s="143"/>
      <c r="DH4" s="143"/>
      <c r="DI4" s="143"/>
      <c r="DJ4" s="143"/>
      <c r="DK4" s="136" t="s">
        <v>72</v>
      </c>
      <c r="DL4" s="137"/>
      <c r="DM4" s="137"/>
      <c r="DN4" s="137"/>
      <c r="DO4" s="137"/>
      <c r="DP4" s="137"/>
      <c r="DQ4" s="137"/>
      <c r="DR4" s="137"/>
      <c r="DS4" s="137"/>
      <c r="DT4" s="137"/>
      <c r="DU4" s="138"/>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92</v>
      </c>
      <c r="AO5" s="47" t="s">
        <v>93</v>
      </c>
      <c r="AP5" s="47" t="s">
        <v>94</v>
      </c>
      <c r="AQ5" s="47" t="s">
        <v>95</v>
      </c>
      <c r="AR5" s="47" t="s">
        <v>96</v>
      </c>
      <c r="AS5" s="47" t="s">
        <v>97</v>
      </c>
      <c r="AT5" s="47" t="s">
        <v>98</v>
      </c>
      <c r="AU5" s="47" t="s">
        <v>88</v>
      </c>
      <c r="AV5" s="47" t="s">
        <v>102</v>
      </c>
      <c r="AW5" s="47" t="s">
        <v>100</v>
      </c>
      <c r="AX5" s="47" t="s">
        <v>91</v>
      </c>
      <c r="AY5" s="47" t="s">
        <v>103</v>
      </c>
      <c r="AZ5" s="47" t="s">
        <v>93</v>
      </c>
      <c r="BA5" s="47" t="s">
        <v>94</v>
      </c>
      <c r="BB5" s="47" t="s">
        <v>95</v>
      </c>
      <c r="BC5" s="47" t="s">
        <v>96</v>
      </c>
      <c r="BD5" s="47" t="s">
        <v>97</v>
      </c>
      <c r="BE5" s="47" t="s">
        <v>98</v>
      </c>
      <c r="BF5" s="47" t="s">
        <v>104</v>
      </c>
      <c r="BG5" s="47" t="s">
        <v>102</v>
      </c>
      <c r="BH5" s="47" t="s">
        <v>100</v>
      </c>
      <c r="BI5" s="47" t="s">
        <v>91</v>
      </c>
      <c r="BJ5" s="47" t="s">
        <v>103</v>
      </c>
      <c r="BK5" s="47" t="s">
        <v>93</v>
      </c>
      <c r="BL5" s="47" t="s">
        <v>94</v>
      </c>
      <c r="BM5" s="47" t="s">
        <v>95</v>
      </c>
      <c r="BN5" s="47" t="s">
        <v>96</v>
      </c>
      <c r="BO5" s="47" t="s">
        <v>97</v>
      </c>
      <c r="BP5" s="47" t="s">
        <v>98</v>
      </c>
      <c r="BQ5" s="47" t="s">
        <v>104</v>
      </c>
      <c r="BR5" s="47" t="s">
        <v>102</v>
      </c>
      <c r="BS5" s="47" t="s">
        <v>100</v>
      </c>
      <c r="BT5" s="47" t="s">
        <v>91</v>
      </c>
      <c r="BU5" s="47" t="s">
        <v>92</v>
      </c>
      <c r="BV5" s="47" t="s">
        <v>93</v>
      </c>
      <c r="BW5" s="47" t="s">
        <v>94</v>
      </c>
      <c r="BX5" s="47" t="s">
        <v>95</v>
      </c>
      <c r="BY5" s="47" t="s">
        <v>96</v>
      </c>
      <c r="BZ5" s="47" t="s">
        <v>97</v>
      </c>
      <c r="CA5" s="47" t="s">
        <v>98</v>
      </c>
      <c r="CB5" s="47" t="s">
        <v>88</v>
      </c>
      <c r="CC5" s="47" t="s">
        <v>89</v>
      </c>
      <c r="CD5" s="47" t="s">
        <v>100</v>
      </c>
      <c r="CE5" s="47" t="s">
        <v>91</v>
      </c>
      <c r="CF5" s="47" t="s">
        <v>92</v>
      </c>
      <c r="CG5" s="47" t="s">
        <v>93</v>
      </c>
      <c r="CH5" s="47" t="s">
        <v>94</v>
      </c>
      <c r="CI5" s="47" t="s">
        <v>95</v>
      </c>
      <c r="CJ5" s="47" t="s">
        <v>96</v>
      </c>
      <c r="CK5" s="47" t="s">
        <v>97</v>
      </c>
      <c r="CL5" s="47" t="s">
        <v>98</v>
      </c>
      <c r="CM5" s="146"/>
      <c r="CN5" s="146"/>
      <c r="CO5" s="47" t="s">
        <v>88</v>
      </c>
      <c r="CP5" s="47" t="s">
        <v>102</v>
      </c>
      <c r="CQ5" s="47" t="s">
        <v>100</v>
      </c>
      <c r="CR5" s="47" t="s">
        <v>91</v>
      </c>
      <c r="CS5" s="47" t="s">
        <v>92</v>
      </c>
      <c r="CT5" s="47" t="s">
        <v>93</v>
      </c>
      <c r="CU5" s="47" t="s">
        <v>94</v>
      </c>
      <c r="CV5" s="47" t="s">
        <v>95</v>
      </c>
      <c r="CW5" s="47" t="s">
        <v>96</v>
      </c>
      <c r="CX5" s="47" t="s">
        <v>97</v>
      </c>
      <c r="CY5" s="47" t="s">
        <v>98</v>
      </c>
      <c r="CZ5" s="47" t="s">
        <v>88</v>
      </c>
      <c r="DA5" s="47" t="s">
        <v>89</v>
      </c>
      <c r="DB5" s="47" t="s">
        <v>105</v>
      </c>
      <c r="DC5" s="47" t="s">
        <v>91</v>
      </c>
      <c r="DD5" s="47" t="s">
        <v>103</v>
      </c>
      <c r="DE5" s="47" t="s">
        <v>93</v>
      </c>
      <c r="DF5" s="47" t="s">
        <v>94</v>
      </c>
      <c r="DG5" s="47" t="s">
        <v>95</v>
      </c>
      <c r="DH5" s="47" t="s">
        <v>96</v>
      </c>
      <c r="DI5" s="47" t="s">
        <v>97</v>
      </c>
      <c r="DJ5" s="47" t="s">
        <v>35</v>
      </c>
      <c r="DK5" s="47" t="s">
        <v>88</v>
      </c>
      <c r="DL5" s="47" t="s">
        <v>102</v>
      </c>
      <c r="DM5" s="47" t="s">
        <v>100</v>
      </c>
      <c r="DN5" s="47" t="s">
        <v>101</v>
      </c>
      <c r="DO5" s="47" t="s">
        <v>106</v>
      </c>
      <c r="DP5" s="47" t="s">
        <v>93</v>
      </c>
      <c r="DQ5" s="47" t="s">
        <v>94</v>
      </c>
      <c r="DR5" s="47" t="s">
        <v>95</v>
      </c>
      <c r="DS5" s="47" t="s">
        <v>96</v>
      </c>
      <c r="DT5" s="47" t="s">
        <v>97</v>
      </c>
      <c r="DU5" s="47" t="s">
        <v>98</v>
      </c>
    </row>
    <row r="6" spans="1:125" s="54" customFormat="1" x14ac:dyDescent="0.15">
      <c r="A6" s="37" t="s">
        <v>107</v>
      </c>
      <c r="B6" s="48">
        <f>B8</f>
        <v>2022</v>
      </c>
      <c r="C6" s="48">
        <f t="shared" ref="C6:X6" si="1">C8</f>
        <v>302031</v>
      </c>
      <c r="D6" s="48">
        <f t="shared" si="1"/>
        <v>47</v>
      </c>
      <c r="E6" s="48">
        <f t="shared" si="1"/>
        <v>14</v>
      </c>
      <c r="F6" s="48">
        <f t="shared" si="1"/>
        <v>0</v>
      </c>
      <c r="G6" s="48">
        <f t="shared" si="1"/>
        <v>1</v>
      </c>
      <c r="H6" s="48" t="str">
        <f>SUBSTITUTE(H8,"　","")</f>
        <v>和歌山県橋本市</v>
      </c>
      <c r="I6" s="48" t="str">
        <f t="shared" si="1"/>
        <v>橋本駅前駐車場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40</v>
      </c>
      <c r="S6" s="50" t="str">
        <f t="shared" si="1"/>
        <v>駅</v>
      </c>
      <c r="T6" s="50" t="str">
        <f t="shared" si="1"/>
        <v>無</v>
      </c>
      <c r="U6" s="51">
        <f t="shared" si="1"/>
        <v>267</v>
      </c>
      <c r="V6" s="51">
        <f t="shared" si="1"/>
        <v>11</v>
      </c>
      <c r="W6" s="51">
        <f t="shared" si="1"/>
        <v>420</v>
      </c>
      <c r="X6" s="50" t="str">
        <f t="shared" si="1"/>
        <v>無</v>
      </c>
      <c r="Y6" s="52">
        <f>IF(Y8="-",NA(),Y8)</f>
        <v>297.39999999999998</v>
      </c>
      <c r="Z6" s="52">
        <f t="shared" ref="Z6:AH6" si="2">IF(Z8="-",NA(),Z8)</f>
        <v>217.7</v>
      </c>
      <c r="AA6" s="52">
        <f t="shared" si="2"/>
        <v>194.1</v>
      </c>
      <c r="AB6" s="52">
        <f t="shared" si="2"/>
        <v>221.3</v>
      </c>
      <c r="AC6" s="52">
        <f t="shared" si="2"/>
        <v>258</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66.400000000000006</v>
      </c>
      <c r="BG6" s="52">
        <f t="shared" ref="BG6:BO6" si="5">IF(BG8="-",NA(),BG8)</f>
        <v>54</v>
      </c>
      <c r="BH6" s="52">
        <f t="shared" si="5"/>
        <v>48.2</v>
      </c>
      <c r="BI6" s="52">
        <f t="shared" si="5"/>
        <v>54.8</v>
      </c>
      <c r="BJ6" s="52">
        <f t="shared" si="5"/>
        <v>61.2</v>
      </c>
      <c r="BK6" s="52">
        <f t="shared" si="5"/>
        <v>30.4</v>
      </c>
      <c r="BL6" s="52">
        <f t="shared" si="5"/>
        <v>33.6</v>
      </c>
      <c r="BM6" s="52">
        <f t="shared" si="5"/>
        <v>-122.5</v>
      </c>
      <c r="BN6" s="52">
        <f t="shared" si="5"/>
        <v>8.5</v>
      </c>
      <c r="BO6" s="52">
        <f t="shared" si="5"/>
        <v>26.6</v>
      </c>
      <c r="BP6" s="49" t="str">
        <f>IF(BP8="-","",IF(BP8="-","【-】","【"&amp;SUBSTITUTE(TEXT(BP8,"#,##0.0"),"-","△")&amp;"】"))</f>
        <v>【12.8】</v>
      </c>
      <c r="BQ6" s="53">
        <f>IF(BQ8="-",NA(),BQ8)</f>
        <v>1791</v>
      </c>
      <c r="BR6" s="53">
        <f t="shared" ref="BR6:BZ6" si="6">IF(BR8="-",NA(),BR8)</f>
        <v>1295</v>
      </c>
      <c r="BS6" s="53">
        <f t="shared" si="6"/>
        <v>758</v>
      </c>
      <c r="BT6" s="53">
        <f t="shared" si="6"/>
        <v>975</v>
      </c>
      <c r="BU6" s="53">
        <f t="shared" si="6"/>
        <v>1280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108</v>
      </c>
      <c r="CM6" s="51">
        <f t="shared" ref="CM6:CN6" si="7">CM8</f>
        <v>1628</v>
      </c>
      <c r="CN6" s="51">
        <f t="shared" si="7"/>
        <v>12000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68.8</v>
      </c>
      <c r="DL6" s="52">
        <f t="shared" ref="DL6:DT6" si="9">IF(DL8="-",NA(),DL8)</f>
        <v>100</v>
      </c>
      <c r="DM6" s="52">
        <f t="shared" si="9"/>
        <v>72.7</v>
      </c>
      <c r="DN6" s="52">
        <f t="shared" si="9"/>
        <v>100</v>
      </c>
      <c r="DO6" s="52">
        <f t="shared" si="9"/>
        <v>118.2</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109</v>
      </c>
      <c r="B7" s="48">
        <f t="shared" ref="B7:X7" si="10">B8</f>
        <v>2022</v>
      </c>
      <c r="C7" s="48">
        <f t="shared" si="10"/>
        <v>302031</v>
      </c>
      <c r="D7" s="48">
        <f t="shared" si="10"/>
        <v>47</v>
      </c>
      <c r="E7" s="48">
        <f t="shared" si="10"/>
        <v>14</v>
      </c>
      <c r="F7" s="48">
        <f t="shared" si="10"/>
        <v>0</v>
      </c>
      <c r="G7" s="48">
        <f t="shared" si="10"/>
        <v>1</v>
      </c>
      <c r="H7" s="48" t="str">
        <f t="shared" si="10"/>
        <v>和歌山県　橋本市</v>
      </c>
      <c r="I7" s="48" t="str">
        <f t="shared" si="10"/>
        <v>橋本駅前駐車場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40</v>
      </c>
      <c r="S7" s="50" t="str">
        <f t="shared" si="10"/>
        <v>駅</v>
      </c>
      <c r="T7" s="50" t="str">
        <f t="shared" si="10"/>
        <v>無</v>
      </c>
      <c r="U7" s="51">
        <f t="shared" si="10"/>
        <v>267</v>
      </c>
      <c r="V7" s="51">
        <f t="shared" si="10"/>
        <v>11</v>
      </c>
      <c r="W7" s="51">
        <f t="shared" si="10"/>
        <v>420</v>
      </c>
      <c r="X7" s="50" t="str">
        <f t="shared" si="10"/>
        <v>無</v>
      </c>
      <c r="Y7" s="52">
        <f>Y8</f>
        <v>297.39999999999998</v>
      </c>
      <c r="Z7" s="52">
        <f t="shared" ref="Z7:AH7" si="11">Z8</f>
        <v>217.7</v>
      </c>
      <c r="AA7" s="52">
        <f t="shared" si="11"/>
        <v>194.1</v>
      </c>
      <c r="AB7" s="52">
        <f t="shared" si="11"/>
        <v>221.3</v>
      </c>
      <c r="AC7" s="52">
        <f t="shared" si="11"/>
        <v>258</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66.400000000000006</v>
      </c>
      <c r="BG7" s="52">
        <f t="shared" ref="BG7:BO7" si="14">BG8</f>
        <v>54</v>
      </c>
      <c r="BH7" s="52">
        <f t="shared" si="14"/>
        <v>48.2</v>
      </c>
      <c r="BI7" s="52">
        <f t="shared" si="14"/>
        <v>54.8</v>
      </c>
      <c r="BJ7" s="52">
        <f t="shared" si="14"/>
        <v>61.2</v>
      </c>
      <c r="BK7" s="52">
        <f t="shared" si="14"/>
        <v>30.4</v>
      </c>
      <c r="BL7" s="52">
        <f t="shared" si="14"/>
        <v>33.6</v>
      </c>
      <c r="BM7" s="52">
        <f t="shared" si="14"/>
        <v>-122.5</v>
      </c>
      <c r="BN7" s="52">
        <f t="shared" si="14"/>
        <v>8.5</v>
      </c>
      <c r="BO7" s="52">
        <f t="shared" si="14"/>
        <v>26.6</v>
      </c>
      <c r="BP7" s="49"/>
      <c r="BQ7" s="53">
        <f>BQ8</f>
        <v>1791</v>
      </c>
      <c r="BR7" s="53">
        <f t="shared" ref="BR7:BZ7" si="15">BR8</f>
        <v>1295</v>
      </c>
      <c r="BS7" s="53">
        <f t="shared" si="15"/>
        <v>758</v>
      </c>
      <c r="BT7" s="53">
        <f t="shared" si="15"/>
        <v>975</v>
      </c>
      <c r="BU7" s="53">
        <f t="shared" si="15"/>
        <v>1280</v>
      </c>
      <c r="BV7" s="53">
        <f t="shared" si="15"/>
        <v>8183</v>
      </c>
      <c r="BW7" s="53">
        <f t="shared" si="15"/>
        <v>7940</v>
      </c>
      <c r="BX7" s="53">
        <f t="shared" si="15"/>
        <v>2576</v>
      </c>
      <c r="BY7" s="53">
        <f t="shared" si="15"/>
        <v>4153</v>
      </c>
      <c r="BZ7" s="53">
        <f t="shared" si="15"/>
        <v>6140</v>
      </c>
      <c r="CA7" s="51"/>
      <c r="CB7" s="52" t="s">
        <v>110</v>
      </c>
      <c r="CC7" s="52" t="s">
        <v>110</v>
      </c>
      <c r="CD7" s="52" t="s">
        <v>110</v>
      </c>
      <c r="CE7" s="52" t="s">
        <v>110</v>
      </c>
      <c r="CF7" s="52" t="s">
        <v>110</v>
      </c>
      <c r="CG7" s="52" t="s">
        <v>110</v>
      </c>
      <c r="CH7" s="52" t="s">
        <v>110</v>
      </c>
      <c r="CI7" s="52" t="s">
        <v>110</v>
      </c>
      <c r="CJ7" s="52" t="s">
        <v>110</v>
      </c>
      <c r="CK7" s="52" t="s">
        <v>108</v>
      </c>
      <c r="CL7" s="49"/>
      <c r="CM7" s="51">
        <f>CM8</f>
        <v>1628</v>
      </c>
      <c r="CN7" s="51">
        <f>CN8</f>
        <v>12000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68.8</v>
      </c>
      <c r="DL7" s="52">
        <f t="shared" ref="DL7:DT7" si="17">DL8</f>
        <v>100</v>
      </c>
      <c r="DM7" s="52">
        <f t="shared" si="17"/>
        <v>72.7</v>
      </c>
      <c r="DN7" s="52">
        <f t="shared" si="17"/>
        <v>100</v>
      </c>
      <c r="DO7" s="52">
        <f t="shared" si="17"/>
        <v>118.2</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302031</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40</v>
      </c>
      <c r="S8" s="57" t="s">
        <v>121</v>
      </c>
      <c r="T8" s="57" t="s">
        <v>122</v>
      </c>
      <c r="U8" s="58">
        <v>267</v>
      </c>
      <c r="V8" s="58">
        <v>11</v>
      </c>
      <c r="W8" s="58">
        <v>420</v>
      </c>
      <c r="X8" s="57" t="s">
        <v>122</v>
      </c>
      <c r="Y8" s="59">
        <v>297.39999999999998</v>
      </c>
      <c r="Z8" s="59">
        <v>217.7</v>
      </c>
      <c r="AA8" s="59">
        <v>194.1</v>
      </c>
      <c r="AB8" s="59">
        <v>221.3</v>
      </c>
      <c r="AC8" s="59">
        <v>258</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66.400000000000006</v>
      </c>
      <c r="BG8" s="59">
        <v>54</v>
      </c>
      <c r="BH8" s="59">
        <v>48.2</v>
      </c>
      <c r="BI8" s="59">
        <v>54.8</v>
      </c>
      <c r="BJ8" s="59">
        <v>61.2</v>
      </c>
      <c r="BK8" s="59">
        <v>30.4</v>
      </c>
      <c r="BL8" s="59">
        <v>33.6</v>
      </c>
      <c r="BM8" s="59">
        <v>-122.5</v>
      </c>
      <c r="BN8" s="59">
        <v>8.5</v>
      </c>
      <c r="BO8" s="59">
        <v>26.6</v>
      </c>
      <c r="BP8" s="56">
        <v>12.8</v>
      </c>
      <c r="BQ8" s="60">
        <v>1791</v>
      </c>
      <c r="BR8" s="60">
        <v>1295</v>
      </c>
      <c r="BS8" s="60">
        <v>758</v>
      </c>
      <c r="BT8" s="61">
        <v>975</v>
      </c>
      <c r="BU8" s="61">
        <v>1280</v>
      </c>
      <c r="BV8" s="60">
        <v>8183</v>
      </c>
      <c r="BW8" s="60">
        <v>7940</v>
      </c>
      <c r="BX8" s="60">
        <v>2576</v>
      </c>
      <c r="BY8" s="60">
        <v>4153</v>
      </c>
      <c r="BZ8" s="60">
        <v>6140</v>
      </c>
      <c r="CA8" s="58">
        <v>10556</v>
      </c>
      <c r="CB8" s="59" t="s">
        <v>115</v>
      </c>
      <c r="CC8" s="59" t="s">
        <v>115</v>
      </c>
      <c r="CD8" s="59" t="s">
        <v>115</v>
      </c>
      <c r="CE8" s="59" t="s">
        <v>115</v>
      </c>
      <c r="CF8" s="59" t="s">
        <v>115</v>
      </c>
      <c r="CG8" s="59" t="s">
        <v>115</v>
      </c>
      <c r="CH8" s="59" t="s">
        <v>115</v>
      </c>
      <c r="CI8" s="59" t="s">
        <v>115</v>
      </c>
      <c r="CJ8" s="59" t="s">
        <v>115</v>
      </c>
      <c r="CK8" s="59" t="s">
        <v>115</v>
      </c>
      <c r="CL8" s="56" t="s">
        <v>115</v>
      </c>
      <c r="CM8" s="58">
        <v>1628</v>
      </c>
      <c r="CN8" s="58">
        <v>12000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83.1</v>
      </c>
      <c r="DF8" s="59">
        <v>54.4</v>
      </c>
      <c r="DG8" s="59">
        <v>70.3</v>
      </c>
      <c r="DH8" s="59">
        <v>70</v>
      </c>
      <c r="DI8" s="59">
        <v>47.6</v>
      </c>
      <c r="DJ8" s="56">
        <v>72.2</v>
      </c>
      <c r="DK8" s="59">
        <v>68.8</v>
      </c>
      <c r="DL8" s="59">
        <v>100</v>
      </c>
      <c r="DM8" s="59">
        <v>72.7</v>
      </c>
      <c r="DN8" s="59">
        <v>100</v>
      </c>
      <c r="DO8" s="59">
        <v>118.2</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橋本市</cp:lastModifiedBy>
  <cp:lastPrinted>2024-02-01T10:08:58Z</cp:lastPrinted>
  <dcterms:modified xsi:type="dcterms:W3CDTF">2024-02-01T10:13:27Z</dcterms:modified>
</cp:coreProperties>
</file>