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shi0368\Desktop\"/>
    </mc:Choice>
  </mc:AlternateContent>
  <workbookProtection workbookPassword="B319" lockStructure="1"/>
  <bookViews>
    <workbookView xWindow="0" yWindow="0" windowWidth="19200" windowHeight="1137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AQ10" i="4"/>
  <c r="B10" i="4"/>
  <c r="LJ8" i="4"/>
  <c r="JQ8" i="4"/>
  <c r="HX8" i="4"/>
  <c r="DU8" i="4"/>
  <c r="CF8" i="4"/>
  <c r="AQ8" i="4"/>
  <c r="B6" i="4" l="1"/>
  <c r="C11" i="5"/>
  <c r="AN51" i="4" s="1"/>
  <c r="BZ76" i="4"/>
  <c r="MA51" i="4"/>
  <c r="MI76" i="4"/>
  <c r="HJ51" i="4"/>
  <c r="MA30" i="4"/>
  <c r="IT76" i="4"/>
  <c r="CS51" i="4"/>
  <c r="HJ30" i="4"/>
  <c r="CS30" i="4"/>
  <c r="D11" i="5"/>
  <c r="E11" i="5"/>
  <c r="B11" i="5"/>
  <c r="FE30" i="4" l="1"/>
  <c r="AN30" i="4"/>
  <c r="HA76" i="4"/>
  <c r="FE51" i="4"/>
  <c r="KP76" i="4"/>
  <c r="AG76" i="4"/>
  <c r="JV51" i="4"/>
  <c r="JV30" i="4"/>
  <c r="HP76" i="4"/>
  <c r="BG51" i="4"/>
  <c r="FX30" i="4"/>
  <c r="LE76" i="4"/>
  <c r="KO30" i="4"/>
  <c r="BG30" i="4"/>
  <c r="FX51" i="4"/>
  <c r="AV76" i="4"/>
  <c r="KO51" i="4"/>
  <c r="R76" i="4"/>
  <c r="JC51" i="4"/>
  <c r="U30" i="4"/>
  <c r="KA76" i="4"/>
  <c r="EL51" i="4"/>
  <c r="JC30" i="4"/>
  <c r="GL76" i="4"/>
  <c r="U51" i="4"/>
  <c r="EL30" i="4"/>
  <c r="BZ30" i="4"/>
  <c r="BK76" i="4"/>
  <c r="LH51" i="4"/>
  <c r="GQ30" i="4"/>
  <c r="LT76" i="4"/>
  <c r="GQ51" i="4"/>
  <c r="LH30" i="4"/>
  <c r="IE76" i="4"/>
  <c r="BZ51"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<sst xmlns="http://schemas.openxmlformats.org/spreadsheetml/2006/main" count="286" uniqueCount="137">
  <si>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</si>
  <si>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</si>
  <si>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</si>
  <si>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</si>
  <si>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</si>
  <si>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</si>
  <si>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</si>
  <si>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</si>
  <si>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</si>
  <si>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</si>
  <si>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</si>
  <si>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</si>
  <si>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</si>
  <si>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</si>
  <si>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</si>
  <si>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</si>
  <si>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</si>
  <si>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</si>
  <si>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</si>
  <si>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</si>
  <si>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</si>
  <si>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</si>
  <si>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</si>
  <si>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</si>
  <si>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</si>
  <si>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</si>
  <si>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</si>
  <si>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</si>
  <si>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</si>
  <si>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</si>
  <si>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</si>
  <si>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</si>
  <si>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</si>
  <si>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</si>
  <si>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</si>
  <si>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</si>
  <si>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</si>
  <si>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</si>
  <si>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</si>
  <si>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</si>
  <si>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</si>
  <si>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</si>
  <si>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</si>
  <si>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</si>
  <si>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</si>
  <si>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</si>
  <si>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</si>
  <si>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</si>
  <si>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</si>
  <si>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</si>
  <si>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</si>
  <si>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</si>
  <si>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</si>
  <si>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</si>
  <si>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</si>
  <si>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</si>
  <si>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</si>
  <si>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</si>
  <si>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</si>
  <si>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</si>
  <si>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</si>
  <si>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</si>
  <si>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</si>
  <si>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</si>
  <si>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</si>
  <si>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</si>
  <si>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</si>
  <si>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</si>
  <si>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</si>
  <si>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</si>
  <si>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</si>
  <si>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</si>
  <si>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</si>
  <si>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</si>
  <si>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</si>
  <si>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</si>
  <si>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</si>
  <si>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</si>
  <si>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</si>
  <si>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</si>
  <si>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</si>
  <si>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</si>
  <si>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</si>
  <si>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</si>
  <si>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</si>
  <si>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</si>
  <si>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</si>
  <si>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</si>
  <si>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</si>
  <si>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</si>
  <si>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</si>
  <si>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</si>
  <si>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</si>
  <si>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</si>
  <si>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</si>
  <si>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</si>
  <si>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</si>
  <si>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</si>
  <si>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</si>
  <si>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</si>
  <si>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</si>
  <si>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</si>
  <si>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</si>
  <si>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</si>
  <si>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</si>
  <si>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</si>
  <si>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</si>
  <si>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</si>
  <si>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</si>
  <si>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</si>
  <si>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</si>
  <si>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</si>
  <si>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</si>
  <si>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</si>
  <si>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</si>
  <si>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和歌山県　橋本市</t>
  </si>
  <si>
    <t>橋本駅前駐車場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</si>
  <si>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</si>
  <si>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</si>
  <si>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</si>
  <si>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</si>
  <si>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</si>
  <si>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</si>
  <si>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</si>
  <si>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</si>
  <si>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</si>
  <si>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</si>
  <si>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</si>
  <si>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</si>
  <si>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</si>
  <si>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</si>
  <si>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</si>
  <si>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</si>
  <si>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全国平均値および類似施設平均値よりも低い稼働率となっている。
市内の主要な駅の前に位置する駐車場ではあるが、駅周辺の商業施設等の数が少なく、他の類似施設等と比較して需要が小さいことによるものと考えられる。</t>
    <rPh sb="0" eb="2">
      <t>ゼンコク</t>
    </rPh>
    <rPh sb="2" eb="4">
      <t>ヘイキン</t>
    </rPh>
    <rPh sb="4" eb="5">
      <t>チ</t>
    </rPh>
    <rPh sb="8" eb="10">
      <t>ルイジ</t>
    </rPh>
    <rPh sb="10" eb="12">
      <t>シセツ</t>
    </rPh>
    <rPh sb="12" eb="15">
      <t>ヘイキンチ</t>
    </rPh>
    <rPh sb="18" eb="19">
      <t>ヒク</t>
    </rPh>
    <rPh sb="20" eb="22">
      <t>カドウ</t>
    </rPh>
    <rPh sb="22" eb="23">
      <t>リツ</t>
    </rPh>
    <rPh sb="31" eb="33">
      <t>シナイ</t>
    </rPh>
    <rPh sb="34" eb="36">
      <t>シュヨウ</t>
    </rPh>
    <rPh sb="41" eb="43">
      <t>イチ</t>
    </rPh>
    <rPh sb="45" eb="47">
      <t>チュウシャ</t>
    </rPh>
    <rPh sb="47" eb="48">
      <t>ジョウ</t>
    </rPh>
    <rPh sb="54" eb="57">
      <t>エキシュウヘン</t>
    </rPh>
    <rPh sb="58" eb="60">
      <t>ショウギョウ</t>
    </rPh>
    <rPh sb="60" eb="63">
      <t>シセツナド</t>
    </rPh>
    <rPh sb="64" eb="65">
      <t>カズ</t>
    </rPh>
    <rPh sb="66" eb="67">
      <t>スク</t>
    </rPh>
    <rPh sb="70" eb="71">
      <t>タ</t>
    </rPh>
    <rPh sb="72" eb="74">
      <t>ルイジ</t>
    </rPh>
    <rPh sb="74" eb="77">
      <t>シセツトウ</t>
    </rPh>
    <rPh sb="78" eb="80">
      <t>ヒカク</t>
    </rPh>
    <rPh sb="82" eb="84">
      <t>ジュヨウ</t>
    </rPh>
    <rPh sb="85" eb="86">
      <t>チイ</t>
    </rPh>
    <rPh sb="96" eb="97">
      <t>カンガ</t>
    </rPh>
    <phoneticPr fontId="6"/>
  </si>
  <si>
    <t>収益的収支比率に関して、規模が小さいため、営業費用の割合が少なく済み、借入金等もないため、全国平均値よりは高く推移し、黒字経営となっている。
売上高GOP比率についても同様に、営業費用等の割合が少ないため、全国平均値及び類似施設平均値と比べ高く推移している。
EBITDAに関しては、規模の小ささや利用者数が他施設に比べて少なく総収益が少ないことから、類似施設平均値よりも低く推移していると考えられる。</t>
    <rPh sb="0" eb="3">
      <t>シュウエキテキ</t>
    </rPh>
    <rPh sb="3" eb="5">
      <t>シュウシ</t>
    </rPh>
    <rPh sb="5" eb="7">
      <t>ヒリツ</t>
    </rPh>
    <rPh sb="8" eb="9">
      <t>カン</t>
    </rPh>
    <rPh sb="12" eb="14">
      <t>キボ</t>
    </rPh>
    <rPh sb="15" eb="16">
      <t>チイ</t>
    </rPh>
    <rPh sb="21" eb="23">
      <t>エイギョウ</t>
    </rPh>
    <rPh sb="23" eb="25">
      <t>ヒヨウ</t>
    </rPh>
    <rPh sb="26" eb="28">
      <t>ワリアイ</t>
    </rPh>
    <rPh sb="29" eb="30">
      <t>スク</t>
    </rPh>
    <rPh sb="32" eb="33">
      <t>ス</t>
    </rPh>
    <rPh sb="35" eb="37">
      <t>カリイレ</t>
    </rPh>
    <rPh sb="37" eb="38">
      <t>キン</t>
    </rPh>
    <rPh sb="38" eb="39">
      <t>トウ</t>
    </rPh>
    <rPh sb="45" eb="47">
      <t>ゼンコク</t>
    </rPh>
    <rPh sb="47" eb="49">
      <t>ヘイキン</t>
    </rPh>
    <rPh sb="49" eb="50">
      <t>チ</t>
    </rPh>
    <rPh sb="53" eb="54">
      <t>タカ</t>
    </rPh>
    <rPh sb="55" eb="57">
      <t>スイイ</t>
    </rPh>
    <rPh sb="71" eb="73">
      <t>ウリアゲ</t>
    </rPh>
    <rPh sb="73" eb="74">
      <t>ダカ</t>
    </rPh>
    <rPh sb="77" eb="79">
      <t>ヒリツ</t>
    </rPh>
    <rPh sb="84" eb="86">
      <t>ドウヨウ</t>
    </rPh>
    <rPh sb="88" eb="90">
      <t>エイギョウ</t>
    </rPh>
    <rPh sb="90" eb="92">
      <t>ヒヨウ</t>
    </rPh>
    <rPh sb="92" eb="93">
      <t>トウ</t>
    </rPh>
    <rPh sb="94" eb="96">
      <t>ワリアイ</t>
    </rPh>
    <rPh sb="97" eb="98">
      <t>スク</t>
    </rPh>
    <rPh sb="103" eb="105">
      <t>ゼンコク</t>
    </rPh>
    <rPh sb="105" eb="107">
      <t>ヘイキン</t>
    </rPh>
    <rPh sb="107" eb="108">
      <t>チ</t>
    </rPh>
    <rPh sb="108" eb="109">
      <t>オヨ</t>
    </rPh>
    <rPh sb="110" eb="112">
      <t>ルイジ</t>
    </rPh>
    <rPh sb="112" eb="114">
      <t>シセツ</t>
    </rPh>
    <rPh sb="114" eb="116">
      <t>ヘイキン</t>
    </rPh>
    <rPh sb="116" eb="117">
      <t>チ</t>
    </rPh>
    <rPh sb="118" eb="119">
      <t>クラ</t>
    </rPh>
    <rPh sb="120" eb="121">
      <t>タカ</t>
    </rPh>
    <rPh sb="122" eb="124">
      <t>スイイ</t>
    </rPh>
    <rPh sb="137" eb="138">
      <t>カン</t>
    </rPh>
    <rPh sb="142" eb="144">
      <t>キボ</t>
    </rPh>
    <rPh sb="145" eb="146">
      <t>チイ</t>
    </rPh>
    <rPh sb="149" eb="152">
      <t>リヨウシャ</t>
    </rPh>
    <rPh sb="152" eb="153">
      <t>スウ</t>
    </rPh>
    <rPh sb="154" eb="155">
      <t>タ</t>
    </rPh>
    <rPh sb="155" eb="157">
      <t>シセツ</t>
    </rPh>
    <rPh sb="158" eb="159">
      <t>クラ</t>
    </rPh>
    <rPh sb="161" eb="162">
      <t>スク</t>
    </rPh>
    <rPh sb="164" eb="167">
      <t>ソウシュウエキ</t>
    </rPh>
    <rPh sb="168" eb="169">
      <t>スク</t>
    </rPh>
    <rPh sb="176" eb="178">
      <t>ルイジ</t>
    </rPh>
    <rPh sb="178" eb="180">
      <t>シセツ</t>
    </rPh>
    <rPh sb="180" eb="182">
      <t>ヘイキン</t>
    </rPh>
    <rPh sb="182" eb="183">
      <t>チ</t>
    </rPh>
    <rPh sb="186" eb="187">
      <t>ヒク</t>
    </rPh>
    <rPh sb="188" eb="190">
      <t>スイイ</t>
    </rPh>
    <rPh sb="195" eb="196">
      <t>カンガ</t>
    </rPh>
    <phoneticPr fontId="6"/>
  </si>
  <si>
    <t>駅周辺の状況からそもそもの利用者数が少なく、稼働率は高いとは言えないが、駅前の駐車場としての需要は少なからずあり、今後も継続して事業を進めていく必要がある。
営業費用の割合が少なく他会計補助金や地方債がないため、数字上は黒字経営となっているが、設備が耐用年数を超えており、必要な投資を先送りにしている状況であるので、今後は計画的な設備投資が必要である。
なお、H28年より設備投資に備えた基金の積立を開始している。</t>
    <rPh sb="0" eb="1">
      <t>エキ</t>
    </rPh>
    <rPh sb="4" eb="6">
      <t>ジョウキョウ</t>
    </rPh>
    <rPh sb="13" eb="16">
      <t>リヨウシャ</t>
    </rPh>
    <rPh sb="16" eb="17">
      <t>スウ</t>
    </rPh>
    <rPh sb="18" eb="19">
      <t>スク</t>
    </rPh>
    <rPh sb="22" eb="24">
      <t>カドウ</t>
    </rPh>
    <rPh sb="24" eb="25">
      <t>リツ</t>
    </rPh>
    <rPh sb="26" eb="27">
      <t>タカ</t>
    </rPh>
    <rPh sb="30" eb="31">
      <t>イ</t>
    </rPh>
    <rPh sb="36" eb="38">
      <t>エキマエ</t>
    </rPh>
    <rPh sb="39" eb="41">
      <t>チュウシャ</t>
    </rPh>
    <rPh sb="41" eb="42">
      <t>ジョウ</t>
    </rPh>
    <rPh sb="46" eb="48">
      <t>ジュヨウ</t>
    </rPh>
    <rPh sb="49" eb="50">
      <t>スク</t>
    </rPh>
    <rPh sb="57" eb="59">
      <t>コンゴ</t>
    </rPh>
    <rPh sb="60" eb="62">
      <t>ケイゾク</t>
    </rPh>
    <rPh sb="64" eb="66">
      <t>ジギョウ</t>
    </rPh>
    <rPh sb="67" eb="68">
      <t>スス</t>
    </rPh>
    <rPh sb="72" eb="74">
      <t>ヒツヨウ</t>
    </rPh>
    <rPh sb="79" eb="81">
      <t>エイギョウ</t>
    </rPh>
    <rPh sb="81" eb="83">
      <t>ヒヨウ</t>
    </rPh>
    <rPh sb="84" eb="86">
      <t>ワリアイ</t>
    </rPh>
    <rPh sb="87" eb="88">
      <t>スク</t>
    </rPh>
    <rPh sb="90" eb="91">
      <t>タ</t>
    </rPh>
    <rPh sb="91" eb="93">
      <t>カイケイ</t>
    </rPh>
    <rPh sb="93" eb="95">
      <t>ホジョ</t>
    </rPh>
    <rPh sb="97" eb="99">
      <t>チホウ</t>
    </rPh>
    <rPh sb="110" eb="112">
      <t>クロジ</t>
    </rPh>
    <rPh sb="125" eb="127">
      <t>タイヨウ</t>
    </rPh>
    <rPh sb="127" eb="129">
      <t>ネンスウ</t>
    </rPh>
    <rPh sb="130" eb="131">
      <t>コ</t>
    </rPh>
    <rPh sb="136" eb="138">
      <t>ヒツヨウ</t>
    </rPh>
    <rPh sb="139" eb="141">
      <t>トウシ</t>
    </rPh>
    <rPh sb="142" eb="144">
      <t>サキオク</t>
    </rPh>
    <rPh sb="150" eb="152">
      <t>ジョウキョウ</t>
    </rPh>
    <rPh sb="158" eb="160">
      <t>コンゴ</t>
    </rPh>
    <rPh sb="161" eb="164">
      <t>ケイカクテキ</t>
    </rPh>
    <rPh sb="165" eb="167">
      <t>セツビ</t>
    </rPh>
    <rPh sb="167" eb="169">
      <t>トウシ</t>
    </rPh>
    <rPh sb="170" eb="172">
      <t>ヒツヨウ</t>
    </rPh>
    <rPh sb="200" eb="202">
      <t>カイシ</t>
    </rPh>
    <phoneticPr fontId="6"/>
  </si>
  <si>
    <t>累積欠損や債務残高もないが、設備は耐用年数を超えている状況であるため、計画的な設備投資を早期に行う必要がある。</t>
    <rPh sb="0" eb="2">
      <t>ルイセキ</t>
    </rPh>
    <rPh sb="2" eb="4">
      <t>ケッソン</t>
    </rPh>
    <rPh sb="5" eb="7">
      <t>サイム</t>
    </rPh>
    <rPh sb="7" eb="9">
      <t>ザンダカ</t>
    </rPh>
    <rPh sb="14" eb="16">
      <t>セツビ</t>
    </rPh>
    <rPh sb="17" eb="19">
      <t>タイヨウ</t>
    </rPh>
    <rPh sb="19" eb="21">
      <t>ネンスウ</t>
    </rPh>
    <rPh sb="22" eb="23">
      <t>コ</t>
    </rPh>
    <rPh sb="27" eb="29">
      <t>ジョウキョウ</t>
    </rPh>
    <rPh sb="35" eb="38">
      <t>ケイカクテキ</t>
    </rPh>
    <rPh sb="39" eb="41">
      <t>セツビ</t>
    </rPh>
    <rPh sb="41" eb="43">
      <t>トウシ</t>
    </rPh>
    <rPh sb="44" eb="46">
      <t>ソウキ</t>
    </rPh>
    <rPh sb="47" eb="48">
      <t>オコナ</t>
    </rPh>
    <rPh sb="49" eb="51">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</si>
</sst>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344.6</c:v>
                </c:pt>
                <c:pt idx="1">
                  <c:v>378.7</c:v>
                </c:pt>
                <c:pt idx="2">
                  <c:v>390.3</c:v>
                </c:pt>
                <c:pt idx="3">
                  <c:v>413</c:v>
                </c:pt>
                <c:pt idx="4">
                  <c:v>397.8</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60987392"/>
        <c:axId val="1610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60987392"/>
        <c:axId val="161001856"/>
      </c:lineChart>
      <c:dateAx>
        <c:axId val="160987392"/>
        <c:scaling>
          <c:orientation val="minMax"/>
        </c:scaling>
        <c:delete val="1"/>
        <c:axPos val="b"/>
        <c:numFmt formatCode="ge" sourceLinked="1"/>
        <c:majorTickMark val="none"/>
        <c:minorTickMark val="none"/>
        <c:tickLblPos val="none"/>
        <c:crossAx val="161001856"/>
        <c:crosses val="autoZero"/>
        <c:auto val="1"/>
        <c:lblOffset val="100"/>
        <c:baseTimeUnit val="years"/>
      </c:dateAx>
      <c:valAx>
        <c:axId val="16100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98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62703616"/>
        <c:axId val="1627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62703616"/>
        <c:axId val="162705792"/>
      </c:lineChart>
      <c:dateAx>
        <c:axId val="162703616"/>
        <c:scaling>
          <c:orientation val="minMax"/>
        </c:scaling>
        <c:delete val="1"/>
        <c:axPos val="b"/>
        <c:numFmt formatCode="ge" sourceLinked="1"/>
        <c:majorTickMark val="none"/>
        <c:minorTickMark val="none"/>
        <c:tickLblPos val="none"/>
        <c:crossAx val="162705792"/>
        <c:crosses val="autoZero"/>
        <c:auto val="1"/>
        <c:lblOffset val="100"/>
        <c:baseTimeUnit val="years"/>
      </c:dateAx>
      <c:valAx>
        <c:axId val="16270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70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61961856"/>
        <c:axId val="1619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61961856"/>
        <c:axId val="161976320"/>
      </c:lineChart>
      <c:dateAx>
        <c:axId val="161961856"/>
        <c:scaling>
          <c:orientation val="minMax"/>
        </c:scaling>
        <c:delete val="1"/>
        <c:axPos val="b"/>
        <c:numFmt formatCode="ge" sourceLinked="1"/>
        <c:majorTickMark val="none"/>
        <c:minorTickMark val="none"/>
        <c:tickLblPos val="none"/>
        <c:crossAx val="161976320"/>
        <c:crosses val="autoZero"/>
        <c:auto val="1"/>
        <c:lblOffset val="100"/>
        <c:baseTimeUnit val="years"/>
      </c:dateAx>
      <c:valAx>
        <c:axId val="16197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9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62002432"/>
        <c:axId val="1620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62002432"/>
        <c:axId val="162004352"/>
      </c:lineChart>
      <c:dateAx>
        <c:axId val="162002432"/>
        <c:scaling>
          <c:orientation val="minMax"/>
        </c:scaling>
        <c:delete val="1"/>
        <c:axPos val="b"/>
        <c:numFmt formatCode="ge" sourceLinked="1"/>
        <c:majorTickMark val="none"/>
        <c:minorTickMark val="none"/>
        <c:tickLblPos val="none"/>
        <c:crossAx val="162004352"/>
        <c:crosses val="autoZero"/>
        <c:auto val="1"/>
        <c:lblOffset val="100"/>
        <c:baseTimeUnit val="years"/>
      </c:dateAx>
      <c:valAx>
        <c:axId val="16200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0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62043008"/>
        <c:axId val="1620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62043008"/>
        <c:axId val="162044928"/>
      </c:lineChart>
      <c:dateAx>
        <c:axId val="162043008"/>
        <c:scaling>
          <c:orientation val="minMax"/>
        </c:scaling>
        <c:delete val="1"/>
        <c:axPos val="b"/>
        <c:numFmt formatCode="ge" sourceLinked="1"/>
        <c:majorTickMark val="none"/>
        <c:minorTickMark val="none"/>
        <c:tickLblPos val="none"/>
        <c:crossAx val="162044928"/>
        <c:crosses val="autoZero"/>
        <c:auto val="1"/>
        <c:lblOffset val="100"/>
        <c:baseTimeUnit val="years"/>
      </c:dateAx>
      <c:valAx>
        <c:axId val="16204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04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62093696"/>
        <c:axId val="1620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62093696"/>
        <c:axId val="162095872"/>
      </c:lineChart>
      <c:dateAx>
        <c:axId val="162093696"/>
        <c:scaling>
          <c:orientation val="minMax"/>
        </c:scaling>
        <c:delete val="1"/>
        <c:axPos val="b"/>
        <c:numFmt formatCode="ge" sourceLinked="1"/>
        <c:majorTickMark val="none"/>
        <c:minorTickMark val="none"/>
        <c:tickLblPos val="none"/>
        <c:crossAx val="162095872"/>
        <c:crosses val="autoZero"/>
        <c:auto val="1"/>
        <c:lblOffset val="100"/>
        <c:baseTimeUnit val="years"/>
      </c:dateAx>
      <c:valAx>
        <c:axId val="162095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09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136.4</c:v>
                </c:pt>
                <c:pt idx="1">
                  <c:v>136.4</c:v>
                </c:pt>
                <c:pt idx="2">
                  <c:v>136.4</c:v>
                </c:pt>
                <c:pt idx="3">
                  <c:v>145.5</c:v>
                </c:pt>
                <c:pt idx="4">
                  <c:v>127.3</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62134272"/>
        <c:axId val="1622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62134272"/>
        <c:axId val="162288000"/>
      </c:lineChart>
      <c:dateAx>
        <c:axId val="162134272"/>
        <c:scaling>
          <c:orientation val="minMax"/>
        </c:scaling>
        <c:delete val="1"/>
        <c:axPos val="b"/>
        <c:numFmt formatCode="ge" sourceLinked="1"/>
        <c:majorTickMark val="none"/>
        <c:minorTickMark val="none"/>
        <c:tickLblPos val="none"/>
        <c:crossAx val="162288000"/>
        <c:crosses val="autoZero"/>
        <c:auto val="1"/>
        <c:lblOffset val="100"/>
        <c:baseTimeUnit val="years"/>
      </c:dateAx>
      <c:valAx>
        <c:axId val="16228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13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71</c:v>
                </c:pt>
                <c:pt idx="1">
                  <c:v>73.599999999999994</c:v>
                </c:pt>
                <c:pt idx="2">
                  <c:v>74.400000000000006</c:v>
                </c:pt>
                <c:pt idx="3">
                  <c:v>75.8</c:v>
                </c:pt>
                <c:pt idx="4">
                  <c:v>74.900000000000006</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62326400"/>
        <c:axId val="1623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62326400"/>
        <c:axId val="162328576"/>
      </c:lineChart>
      <c:dateAx>
        <c:axId val="162326400"/>
        <c:scaling>
          <c:orientation val="minMax"/>
        </c:scaling>
        <c:delete val="1"/>
        <c:axPos val="b"/>
        <c:numFmt formatCode="ge" sourceLinked="1"/>
        <c:majorTickMark val="none"/>
        <c:minorTickMark val="none"/>
        <c:tickLblPos val="none"/>
        <c:crossAx val="162328576"/>
        <c:crosses val="autoZero"/>
        <c:auto val="1"/>
        <c:lblOffset val="100"/>
        <c:baseTimeUnit val="years"/>
      </c:dateAx>
      <c:valAx>
        <c:axId val="16232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32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2008</c:v>
                </c:pt>
                <c:pt idx="1">
                  <c:v>2255</c:v>
                </c:pt>
                <c:pt idx="2">
                  <c:v>2276</c:v>
                </c:pt>
                <c:pt idx="3">
                  <c:v>2595</c:v>
                </c:pt>
                <c:pt idx="4">
                  <c:v>2382</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62370688"/>
        <c:axId val="1623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62370688"/>
        <c:axId val="162372608"/>
      </c:lineChart>
      <c:dateAx>
        <c:axId val="162370688"/>
        <c:scaling>
          <c:orientation val="minMax"/>
        </c:scaling>
        <c:delete val="1"/>
        <c:axPos val="b"/>
        <c:numFmt formatCode="ge" sourceLinked="1"/>
        <c:majorTickMark val="none"/>
        <c:minorTickMark val="none"/>
        <c:tickLblPos val="none"/>
        <c:crossAx val="162372608"/>
        <c:crosses val="autoZero"/>
        <c:auto val="1"/>
        <c:lblOffset val="100"/>
        <c:baseTimeUnit val="years"/>
      </c:dateAx>
      <c:valAx>
        <c:axId val="162372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37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和歌山県橋本市　橋本駅前駐車場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267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11</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400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344.6</v>
      </c>
      <c r="V31" s="117"/>
      <c r="W31" s="117"/>
      <c r="X31" s="117"/>
      <c r="Y31" s="117"/>
      <c r="Z31" s="117"/>
      <c r="AA31" s="117"/>
      <c r="AB31" s="117"/>
      <c r="AC31" s="117"/>
      <c r="AD31" s="117"/>
      <c r="AE31" s="117"/>
      <c r="AF31" s="117"/>
      <c r="AG31" s="117"/>
      <c r="AH31" s="117"/>
      <c r="AI31" s="117"/>
      <c r="AJ31" s="117"/>
      <c r="AK31" s="117"/>
      <c r="AL31" s="117"/>
      <c r="AM31" s="117"/>
      <c r="AN31" s="117">
        <f>データ!Z7</f>
        <v>378.7</v>
      </c>
      <c r="AO31" s="117"/>
      <c r="AP31" s="117"/>
      <c r="AQ31" s="117"/>
      <c r="AR31" s="117"/>
      <c r="AS31" s="117"/>
      <c r="AT31" s="117"/>
      <c r="AU31" s="117"/>
      <c r="AV31" s="117"/>
      <c r="AW31" s="117"/>
      <c r="AX31" s="117"/>
      <c r="AY31" s="117"/>
      <c r="AZ31" s="117"/>
      <c r="BA31" s="117"/>
      <c r="BB31" s="117"/>
      <c r="BC31" s="117"/>
      <c r="BD31" s="117"/>
      <c r="BE31" s="117"/>
      <c r="BF31" s="117"/>
      <c r="BG31" s="117">
        <f>データ!AA7</f>
        <v>390.3</v>
      </c>
      <c r="BH31" s="117"/>
      <c r="BI31" s="117"/>
      <c r="BJ31" s="117"/>
      <c r="BK31" s="117"/>
      <c r="BL31" s="117"/>
      <c r="BM31" s="117"/>
      <c r="BN31" s="117"/>
      <c r="BO31" s="117"/>
      <c r="BP31" s="117"/>
      <c r="BQ31" s="117"/>
      <c r="BR31" s="117"/>
      <c r="BS31" s="117"/>
      <c r="BT31" s="117"/>
      <c r="BU31" s="117"/>
      <c r="BV31" s="117"/>
      <c r="BW31" s="117"/>
      <c r="BX31" s="117"/>
      <c r="BY31" s="117"/>
      <c r="BZ31" s="117">
        <f>データ!AB7</f>
        <v>413</v>
      </c>
      <c r="CA31" s="117"/>
      <c r="CB31" s="117"/>
      <c r="CC31" s="117"/>
      <c r="CD31" s="117"/>
      <c r="CE31" s="117"/>
      <c r="CF31" s="117"/>
      <c r="CG31" s="117"/>
      <c r="CH31" s="117"/>
      <c r="CI31" s="117"/>
      <c r="CJ31" s="117"/>
      <c r="CK31" s="117"/>
      <c r="CL31" s="117"/>
      <c r="CM31" s="117"/>
      <c r="CN31" s="117"/>
      <c r="CO31" s="117"/>
      <c r="CP31" s="117"/>
      <c r="CQ31" s="117"/>
      <c r="CR31" s="117"/>
      <c r="CS31" s="117">
        <f>データ!AC7</f>
        <v>397.8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136.4</v>
      </c>
      <c r="JD31" s="119"/>
      <c r="JE31" s="119"/>
      <c r="JF31" s="119"/>
      <c r="JG31" s="119"/>
      <c r="JH31" s="119"/>
      <c r="JI31" s="119"/>
      <c r="JJ31" s="119"/>
      <c r="JK31" s="119"/>
      <c r="JL31" s="119"/>
      <c r="JM31" s="119"/>
      <c r="JN31" s="119"/>
      <c r="JO31" s="119"/>
      <c r="JP31" s="119"/>
      <c r="JQ31" s="119"/>
      <c r="JR31" s="119"/>
      <c r="JS31" s="119"/>
      <c r="JT31" s="119"/>
      <c r="JU31" s="120"/>
      <c r="JV31" s="118">
        <f>データ!DL7</f>
        <v>136.4</v>
      </c>
      <c r="JW31" s="119"/>
      <c r="JX31" s="119"/>
      <c r="JY31" s="119"/>
      <c r="JZ31" s="119"/>
      <c r="KA31" s="119"/>
      <c r="KB31" s="119"/>
      <c r="KC31" s="119"/>
      <c r="KD31" s="119"/>
      <c r="KE31" s="119"/>
      <c r="KF31" s="119"/>
      <c r="KG31" s="119"/>
      <c r="KH31" s="119"/>
      <c r="KI31" s="119"/>
      <c r="KJ31" s="119"/>
      <c r="KK31" s="119"/>
      <c r="KL31" s="119"/>
      <c r="KM31" s="119"/>
      <c r="KN31" s="120"/>
      <c r="KO31" s="118">
        <f>データ!DM7</f>
        <v>136.4</v>
      </c>
      <c r="KP31" s="119"/>
      <c r="KQ31" s="119"/>
      <c r="KR31" s="119"/>
      <c r="KS31" s="119"/>
      <c r="KT31" s="119"/>
      <c r="KU31" s="119"/>
      <c r="KV31" s="119"/>
      <c r="KW31" s="119"/>
      <c r="KX31" s="119"/>
      <c r="KY31" s="119"/>
      <c r="KZ31" s="119"/>
      <c r="LA31" s="119"/>
      <c r="LB31" s="119"/>
      <c r="LC31" s="119"/>
      <c r="LD31" s="119"/>
      <c r="LE31" s="119"/>
      <c r="LF31" s="119"/>
      <c r="LG31" s="120"/>
      <c r="LH31" s="118">
        <f>データ!DN7</f>
        <v>145.5</v>
      </c>
      <c r="LI31" s="119"/>
      <c r="LJ31" s="119"/>
      <c r="LK31" s="119"/>
      <c r="LL31" s="119"/>
      <c r="LM31" s="119"/>
      <c r="LN31" s="119"/>
      <c r="LO31" s="119"/>
      <c r="LP31" s="119"/>
      <c r="LQ31" s="119"/>
      <c r="LR31" s="119"/>
      <c r="LS31" s="119"/>
      <c r="LT31" s="119"/>
      <c r="LU31" s="119"/>
      <c r="LV31" s="119"/>
      <c r="LW31" s="119"/>
      <c r="LX31" s="119"/>
      <c r="LY31" s="119"/>
      <c r="LZ31" s="120"/>
      <c r="MA31" s="118">
        <f>データ!DO7</f>
        <v>127.3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136</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71</v>
      </c>
      <c r="EM52" s="117"/>
      <c r="EN52" s="117"/>
      <c r="EO52" s="117"/>
      <c r="EP52" s="117"/>
      <c r="EQ52" s="117"/>
      <c r="ER52" s="117"/>
      <c r="ES52" s="117"/>
      <c r="ET52" s="117"/>
      <c r="EU52" s="117"/>
      <c r="EV52" s="117"/>
      <c r="EW52" s="117"/>
      <c r="EX52" s="117"/>
      <c r="EY52" s="117"/>
      <c r="EZ52" s="117"/>
      <c r="FA52" s="117"/>
      <c r="FB52" s="117"/>
      <c r="FC52" s="117"/>
      <c r="FD52" s="117"/>
      <c r="FE52" s="117">
        <f>データ!BG7</f>
        <v>73.599999999999994</v>
      </c>
      <c r="FF52" s="117"/>
      <c r="FG52" s="117"/>
      <c r="FH52" s="117"/>
      <c r="FI52" s="117"/>
      <c r="FJ52" s="117"/>
      <c r="FK52" s="117"/>
      <c r="FL52" s="117"/>
      <c r="FM52" s="117"/>
      <c r="FN52" s="117"/>
      <c r="FO52" s="117"/>
      <c r="FP52" s="117"/>
      <c r="FQ52" s="117"/>
      <c r="FR52" s="117"/>
      <c r="FS52" s="117"/>
      <c r="FT52" s="117"/>
      <c r="FU52" s="117"/>
      <c r="FV52" s="117"/>
      <c r="FW52" s="117"/>
      <c r="FX52" s="117">
        <f>データ!BH7</f>
        <v>74.400000000000006</v>
      </c>
      <c r="FY52" s="117"/>
      <c r="FZ52" s="117"/>
      <c r="GA52" s="117"/>
      <c r="GB52" s="117"/>
      <c r="GC52" s="117"/>
      <c r="GD52" s="117"/>
      <c r="GE52" s="117"/>
      <c r="GF52" s="117"/>
      <c r="GG52" s="117"/>
      <c r="GH52" s="117"/>
      <c r="GI52" s="117"/>
      <c r="GJ52" s="117"/>
      <c r="GK52" s="117"/>
      <c r="GL52" s="117"/>
      <c r="GM52" s="117"/>
      <c r="GN52" s="117"/>
      <c r="GO52" s="117"/>
      <c r="GP52" s="117"/>
      <c r="GQ52" s="117">
        <f>データ!BI7</f>
        <v>75.8</v>
      </c>
      <c r="GR52" s="117"/>
      <c r="GS52" s="117"/>
      <c r="GT52" s="117"/>
      <c r="GU52" s="117"/>
      <c r="GV52" s="117"/>
      <c r="GW52" s="117"/>
      <c r="GX52" s="117"/>
      <c r="GY52" s="117"/>
      <c r="GZ52" s="117"/>
      <c r="HA52" s="117"/>
      <c r="HB52" s="117"/>
      <c r="HC52" s="117"/>
      <c r="HD52" s="117"/>
      <c r="HE52" s="117"/>
      <c r="HF52" s="117"/>
      <c r="HG52" s="117"/>
      <c r="HH52" s="117"/>
      <c r="HI52" s="117"/>
      <c r="HJ52" s="117">
        <f>データ!BJ7</f>
        <v>74.900000000000006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2008</v>
      </c>
      <c r="JD52" s="125"/>
      <c r="JE52" s="125"/>
      <c r="JF52" s="125"/>
      <c r="JG52" s="125"/>
      <c r="JH52" s="125"/>
      <c r="JI52" s="125"/>
      <c r="JJ52" s="125"/>
      <c r="JK52" s="125"/>
      <c r="JL52" s="125"/>
      <c r="JM52" s="125"/>
      <c r="JN52" s="125"/>
      <c r="JO52" s="125"/>
      <c r="JP52" s="125"/>
      <c r="JQ52" s="125"/>
      <c r="JR52" s="125"/>
      <c r="JS52" s="125"/>
      <c r="JT52" s="125"/>
      <c r="JU52" s="125"/>
      <c r="JV52" s="125">
        <f>データ!BR7</f>
        <v>2255</v>
      </c>
      <c r="JW52" s="125"/>
      <c r="JX52" s="125"/>
      <c r="JY52" s="125"/>
      <c r="JZ52" s="125"/>
      <c r="KA52" s="125"/>
      <c r="KB52" s="125"/>
      <c r="KC52" s="125"/>
      <c r="KD52" s="125"/>
      <c r="KE52" s="125"/>
      <c r="KF52" s="125"/>
      <c r="KG52" s="125"/>
      <c r="KH52" s="125"/>
      <c r="KI52" s="125"/>
      <c r="KJ52" s="125"/>
      <c r="KK52" s="125"/>
      <c r="KL52" s="125"/>
      <c r="KM52" s="125"/>
      <c r="KN52" s="125"/>
      <c r="KO52" s="125">
        <f>データ!BS7</f>
        <v>2276</v>
      </c>
      <c r="KP52" s="125"/>
      <c r="KQ52" s="125"/>
      <c r="KR52" s="125"/>
      <c r="KS52" s="125"/>
      <c r="KT52" s="125"/>
      <c r="KU52" s="125"/>
      <c r="KV52" s="125"/>
      <c r="KW52" s="125"/>
      <c r="KX52" s="125"/>
      <c r="KY52" s="125"/>
      <c r="KZ52" s="125"/>
      <c r="LA52" s="125"/>
      <c r="LB52" s="125"/>
      <c r="LC52" s="125"/>
      <c r="LD52" s="125"/>
      <c r="LE52" s="125"/>
      <c r="LF52" s="125"/>
      <c r="LG52" s="125"/>
      <c r="LH52" s="125">
        <f>データ!BT7</f>
        <v>2595</v>
      </c>
      <c r="LI52" s="125"/>
      <c r="LJ52" s="125"/>
      <c r="LK52" s="125"/>
      <c r="LL52" s="125"/>
      <c r="LM52" s="125"/>
      <c r="LN52" s="125"/>
      <c r="LO52" s="125"/>
      <c r="LP52" s="125"/>
      <c r="LQ52" s="125"/>
      <c r="LR52" s="125"/>
      <c r="LS52" s="125"/>
      <c r="LT52" s="125"/>
      <c r="LU52" s="125"/>
      <c r="LV52" s="125"/>
      <c r="LW52" s="125"/>
      <c r="LX52" s="125"/>
      <c r="LY52" s="125"/>
      <c r="LZ52" s="125"/>
      <c r="MA52" s="125">
        <f>データ!BU7</f>
        <v>2382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135</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1628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302031</v>
      </c>
      <c r="D6" s="61">
        <f t="shared" si="1"/>
        <v>47</v>
      </c>
      <c r="E6" s="61">
        <f t="shared" si="1"/>
        <v>14</v>
      </c>
      <c r="F6" s="61">
        <f t="shared" si="1"/>
        <v>0</v>
      </c>
      <c r="G6" s="61">
        <f t="shared" si="1"/>
        <v>1</v>
      </c>
      <c r="H6" s="61" t="str">
        <f>SUBSTITUTE(H8,"　","")</f>
        <v>和歌山県橋本市</v>
      </c>
      <c r="I6" s="61" t="str">
        <f t="shared" si="1"/>
        <v>橋本駅前駐車場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34</v>
      </c>
      <c r="S6" s="63" t="str">
        <f t="shared" si="1"/>
        <v>駅</v>
      </c>
      <c r="T6" s="63" t="str">
        <f t="shared" si="1"/>
        <v>無</v>
      </c>
      <c r="U6" s="64">
        <f t="shared" si="1"/>
        <v>267</v>
      </c>
      <c r="V6" s="64">
        <f t="shared" si="1"/>
        <v>11</v>
      </c>
      <c r="W6" s="64">
        <f t="shared" si="1"/>
        <v>400</v>
      </c>
      <c r="X6" s="63" t="str">
        <f t="shared" si="1"/>
        <v>導入なし</v>
      </c>
      <c r="Y6" s="65">
        <f>IF(Y8="-",NA(),Y8)</f>
        <v>344.6</v>
      </c>
      <c r="Z6" s="65">
        <f t="shared" ref="Z6:AH6" si="2">IF(Z8="-",NA(),Z8)</f>
        <v>378.7</v>
      </c>
      <c r="AA6" s="65">
        <f t="shared" si="2"/>
        <v>390.3</v>
      </c>
      <c r="AB6" s="65">
        <f t="shared" si="2"/>
        <v>413</v>
      </c>
      <c r="AC6" s="65">
        <f t="shared" si="2"/>
        <v>397.8</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71</v>
      </c>
      <c r="BG6" s="65">
        <f t="shared" ref="BG6:BO6" si="5">IF(BG8="-",NA(),BG8)</f>
        <v>73.599999999999994</v>
      </c>
      <c r="BH6" s="65">
        <f t="shared" si="5"/>
        <v>74.400000000000006</v>
      </c>
      <c r="BI6" s="65">
        <f t="shared" si="5"/>
        <v>75.8</v>
      </c>
      <c r="BJ6" s="65">
        <f t="shared" si="5"/>
        <v>74.900000000000006</v>
      </c>
      <c r="BK6" s="65">
        <f t="shared" si="5"/>
        <v>51.9</v>
      </c>
      <c r="BL6" s="65">
        <f t="shared" si="5"/>
        <v>59.2</v>
      </c>
      <c r="BM6" s="65">
        <f t="shared" si="5"/>
        <v>64.5</v>
      </c>
      <c r="BN6" s="65">
        <f t="shared" si="5"/>
        <v>60</v>
      </c>
      <c r="BO6" s="65">
        <f t="shared" si="5"/>
        <v>52.8</v>
      </c>
      <c r="BP6" s="62" t="str">
        <f>IF(BP8="-","",IF(BP8="-","【-】","【"&amp;SUBSTITUTE(TEXT(BP8,"#,##0.0"),"-","△")&amp;"】"))</f>
        <v>【45.2】</v>
      </c>
      <c r="BQ6" s="66">
        <f>IF(BQ8="-",NA(),BQ8)</f>
        <v>2008</v>
      </c>
      <c r="BR6" s="66">
        <f t="shared" ref="BR6:BZ6" si="6">IF(BR8="-",NA(),BR8)</f>
        <v>2255</v>
      </c>
      <c r="BS6" s="66">
        <f t="shared" si="6"/>
        <v>2276</v>
      </c>
      <c r="BT6" s="66">
        <f t="shared" si="6"/>
        <v>2595</v>
      </c>
      <c r="BU6" s="66">
        <f t="shared" si="6"/>
        <v>2382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1628</v>
      </c>
      <c r="CN6" s="64">
        <f t="shared" si="7"/>
        <v>20000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136.4</v>
      </c>
      <c r="DL6" s="65">
        <f t="shared" ref="DL6:DT6" si="9">IF(DL8="-",NA(),DL8)</f>
        <v>136.4</v>
      </c>
      <c r="DM6" s="65">
        <f t="shared" si="9"/>
        <v>136.4</v>
      </c>
      <c r="DN6" s="65">
        <f t="shared" si="9"/>
        <v>145.5</v>
      </c>
      <c r="DO6" s="65">
        <f t="shared" si="9"/>
        <v>127.3</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302031</v>
      </c>
      <c r="D7" s="61">
        <f t="shared" si="10"/>
        <v>47</v>
      </c>
      <c r="E7" s="61">
        <f t="shared" si="10"/>
        <v>14</v>
      </c>
      <c r="F7" s="61">
        <f t="shared" si="10"/>
        <v>0</v>
      </c>
      <c r="G7" s="61">
        <f t="shared" si="10"/>
        <v>1</v>
      </c>
      <c r="H7" s="61" t="str">
        <f t="shared" si="10"/>
        <v>和歌山県　橋本市</v>
      </c>
      <c r="I7" s="61" t="str">
        <f t="shared" si="10"/>
        <v>橋本駅前駐車場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34</v>
      </c>
      <c r="S7" s="63" t="str">
        <f t="shared" si="10"/>
        <v>駅</v>
      </c>
      <c r="T7" s="63" t="str">
        <f t="shared" si="10"/>
        <v>無</v>
      </c>
      <c r="U7" s="64">
        <f t="shared" si="10"/>
        <v>267</v>
      </c>
      <c r="V7" s="64">
        <f t="shared" si="10"/>
        <v>11</v>
      </c>
      <c r="W7" s="64">
        <f t="shared" si="10"/>
        <v>400</v>
      </c>
      <c r="X7" s="63" t="str">
        <f t="shared" si="10"/>
        <v>導入なし</v>
      </c>
      <c r="Y7" s="65">
        <f>Y8</f>
        <v>344.6</v>
      </c>
      <c r="Z7" s="65">
        <f t="shared" ref="Z7:AH7" si="11">Z8</f>
        <v>378.7</v>
      </c>
      <c r="AA7" s="65">
        <f t="shared" si="11"/>
        <v>390.3</v>
      </c>
      <c r="AB7" s="65">
        <f t="shared" si="11"/>
        <v>413</v>
      </c>
      <c r="AC7" s="65">
        <f t="shared" si="11"/>
        <v>397.8</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71</v>
      </c>
      <c r="BG7" s="65">
        <f t="shared" ref="BG7:BO7" si="14">BG8</f>
        <v>73.599999999999994</v>
      </c>
      <c r="BH7" s="65">
        <f t="shared" si="14"/>
        <v>74.400000000000006</v>
      </c>
      <c r="BI7" s="65">
        <f t="shared" si="14"/>
        <v>75.8</v>
      </c>
      <c r="BJ7" s="65">
        <f t="shared" si="14"/>
        <v>74.900000000000006</v>
      </c>
      <c r="BK7" s="65">
        <f t="shared" si="14"/>
        <v>51.9</v>
      </c>
      <c r="BL7" s="65">
        <f t="shared" si="14"/>
        <v>59.2</v>
      </c>
      <c r="BM7" s="65">
        <f t="shared" si="14"/>
        <v>64.5</v>
      </c>
      <c r="BN7" s="65">
        <f t="shared" si="14"/>
        <v>60</v>
      </c>
      <c r="BO7" s="65">
        <f t="shared" si="14"/>
        <v>52.8</v>
      </c>
      <c r="BP7" s="62"/>
      <c r="BQ7" s="66">
        <f>BQ8</f>
        <v>2008</v>
      </c>
      <c r="BR7" s="66">
        <f t="shared" ref="BR7:BZ7" si="15">BR8</f>
        <v>2255</v>
      </c>
      <c r="BS7" s="66">
        <f t="shared" si="15"/>
        <v>2276</v>
      </c>
      <c r="BT7" s="66">
        <f t="shared" si="15"/>
        <v>2595</v>
      </c>
      <c r="BU7" s="66">
        <f t="shared" si="15"/>
        <v>2382</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114</v>
      </c>
      <c r="CL7" s="62"/>
      <c r="CM7" s="64">
        <f>CM8</f>
        <v>1628</v>
      </c>
      <c r="CN7" s="64">
        <f>CN8</f>
        <v>20000</v>
      </c>
      <c r="CO7" s="65" t="s">
        <v>113</v>
      </c>
      <c r="CP7" s="65" t="s">
        <v>113</v>
      </c>
      <c r="CQ7" s="65" t="s">
        <v>113</v>
      </c>
      <c r="CR7" s="65" t="s">
        <v>113</v>
      </c>
      <c r="CS7" s="65" t="s">
        <v>113</v>
      </c>
      <c r="CT7" s="65" t="s">
        <v>113</v>
      </c>
      <c r="CU7" s="65" t="s">
        <v>113</v>
      </c>
      <c r="CV7" s="65" t="s">
        <v>113</v>
      </c>
      <c r="CW7" s="65" t="s">
        <v>113</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136.4</v>
      </c>
      <c r="DL7" s="65">
        <f t="shared" ref="DL7:DT7" si="17">DL8</f>
        <v>136.4</v>
      </c>
      <c r="DM7" s="65">
        <f t="shared" si="17"/>
        <v>136.4</v>
      </c>
      <c r="DN7" s="65">
        <f t="shared" si="17"/>
        <v>145.5</v>
      </c>
      <c r="DO7" s="65">
        <f t="shared" si="17"/>
        <v>127.3</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302031</v>
      </c>
      <c r="D8" s="68">
        <v>47</v>
      </c>
      <c r="E8" s="68">
        <v>14</v>
      </c>
      <c r="F8" s="68">
        <v>0</v>
      </c>
      <c r="G8" s="68">
        <v>1</v>
      </c>
      <c r="H8" s="68" t="s">
        <v>115</v>
      </c>
      <c r="I8" s="68" t="s">
        <v>116</v>
      </c>
      <c r="J8" s="68" t="s">
        <v>117</v>
      </c>
      <c r="K8" s="68" t="s">
        <v>118</v>
      </c>
      <c r="L8" s="68" t="s">
        <v>119</v>
      </c>
      <c r="M8" s="68" t="s">
        <v>120</v>
      </c>
      <c r="N8" s="68"/>
      <c r="O8" s="69" t="s">
        <v>121</v>
      </c>
      <c r="P8" s="70" t="s">
        <v>122</v>
      </c>
      <c r="Q8" s="70" t="s">
        <v>123</v>
      </c>
      <c r="R8" s="71">
        <v>34</v>
      </c>
      <c r="S8" s="70" t="s">
        <v>124</v>
      </c>
      <c r="T8" s="70" t="s">
        <v>125</v>
      </c>
      <c r="U8" s="71">
        <v>267</v>
      </c>
      <c r="V8" s="71">
        <v>11</v>
      </c>
      <c r="W8" s="71">
        <v>400</v>
      </c>
      <c r="X8" s="70" t="s">
        <v>126</v>
      </c>
      <c r="Y8" s="72">
        <v>344.6</v>
      </c>
      <c r="Z8" s="72">
        <v>378.7</v>
      </c>
      <c r="AA8" s="72">
        <v>390.3</v>
      </c>
      <c r="AB8" s="72">
        <v>413</v>
      </c>
      <c r="AC8" s="72">
        <v>397.8</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71</v>
      </c>
      <c r="BG8" s="72">
        <v>73.599999999999994</v>
      </c>
      <c r="BH8" s="72">
        <v>74.400000000000006</v>
      </c>
      <c r="BI8" s="72">
        <v>75.8</v>
      </c>
      <c r="BJ8" s="72">
        <v>74.900000000000006</v>
      </c>
      <c r="BK8" s="72">
        <v>51.9</v>
      </c>
      <c r="BL8" s="72">
        <v>59.2</v>
      </c>
      <c r="BM8" s="72">
        <v>64.5</v>
      </c>
      <c r="BN8" s="72">
        <v>60</v>
      </c>
      <c r="BO8" s="72">
        <v>52.8</v>
      </c>
      <c r="BP8" s="69">
        <v>45.2</v>
      </c>
      <c r="BQ8" s="73">
        <v>2008</v>
      </c>
      <c r="BR8" s="73">
        <v>2255</v>
      </c>
      <c r="BS8" s="73">
        <v>2276</v>
      </c>
      <c r="BT8" s="74">
        <v>2595</v>
      </c>
      <c r="BU8" s="74">
        <v>2382</v>
      </c>
      <c r="BV8" s="73">
        <v>6188</v>
      </c>
      <c r="BW8" s="73">
        <v>7011</v>
      </c>
      <c r="BX8" s="73">
        <v>7612</v>
      </c>
      <c r="BY8" s="73">
        <v>7104</v>
      </c>
      <c r="BZ8" s="73">
        <v>7407</v>
      </c>
      <c r="CA8" s="71">
        <v>19129</v>
      </c>
      <c r="CB8" s="72" t="s">
        <v>119</v>
      </c>
      <c r="CC8" s="72" t="s">
        <v>119</v>
      </c>
      <c r="CD8" s="72" t="s">
        <v>119</v>
      </c>
      <c r="CE8" s="72" t="s">
        <v>119</v>
      </c>
      <c r="CF8" s="72" t="s">
        <v>119</v>
      </c>
      <c r="CG8" s="72" t="s">
        <v>119</v>
      </c>
      <c r="CH8" s="72" t="s">
        <v>119</v>
      </c>
      <c r="CI8" s="72" t="s">
        <v>119</v>
      </c>
      <c r="CJ8" s="72" t="s">
        <v>119</v>
      </c>
      <c r="CK8" s="72" t="s">
        <v>119</v>
      </c>
      <c r="CL8" s="69" t="s">
        <v>119</v>
      </c>
      <c r="CM8" s="71">
        <v>1628</v>
      </c>
      <c r="CN8" s="71">
        <v>20000</v>
      </c>
      <c r="CO8" s="72" t="s">
        <v>119</v>
      </c>
      <c r="CP8" s="72" t="s">
        <v>119</v>
      </c>
      <c r="CQ8" s="72" t="s">
        <v>119</v>
      </c>
      <c r="CR8" s="72" t="s">
        <v>119</v>
      </c>
      <c r="CS8" s="72" t="s">
        <v>119</v>
      </c>
      <c r="CT8" s="72" t="s">
        <v>119</v>
      </c>
      <c r="CU8" s="72" t="s">
        <v>119</v>
      </c>
      <c r="CV8" s="72" t="s">
        <v>119</v>
      </c>
      <c r="CW8" s="72" t="s">
        <v>119</v>
      </c>
      <c r="CX8" s="72" t="s">
        <v>119</v>
      </c>
      <c r="CY8" s="69" t="s">
        <v>119</v>
      </c>
      <c r="CZ8" s="72">
        <v>0</v>
      </c>
      <c r="DA8" s="72">
        <v>0</v>
      </c>
      <c r="DB8" s="72">
        <v>0</v>
      </c>
      <c r="DC8" s="72">
        <v>0</v>
      </c>
      <c r="DD8" s="72">
        <v>0</v>
      </c>
      <c r="DE8" s="72">
        <v>123.1</v>
      </c>
      <c r="DF8" s="72">
        <v>92.3</v>
      </c>
      <c r="DG8" s="72">
        <v>85.4</v>
      </c>
      <c r="DH8" s="72">
        <v>76.3</v>
      </c>
      <c r="DI8" s="72">
        <v>64.099999999999994</v>
      </c>
      <c r="DJ8" s="69">
        <v>122.6</v>
      </c>
      <c r="DK8" s="72">
        <v>136.4</v>
      </c>
      <c r="DL8" s="72">
        <v>136.4</v>
      </c>
      <c r="DM8" s="72">
        <v>136.4</v>
      </c>
      <c r="DN8" s="72">
        <v>145.5</v>
      </c>
      <c r="DO8" s="72">
        <v>127.3</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硲 正明</cp:lastModifiedBy>
  <cp:lastPrinted>2018-03-16T05:53:13Z</cp:lastPrinted>
  <dcterms:modified xsi:type="dcterms:W3CDTF">2023-03-02T00:12:44Z</dcterms:modified>
</cp:coreProperties>
</file>