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U88" i="11" l="1"/>
  <c r="AP88" i="11"/>
  <c r="AF88" i="11"/>
  <c r="V73" i="11"/>
  <c r="Q73" i="11"/>
  <c r="V71" i="11"/>
  <c r="Q71" i="11"/>
  <c r="AP23" i="11" l="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 r="AM35" i="9" s="1"/>
</calcChain>
</file>

<file path=xl/sharedStrings.xml><?xml version="1.0" encoding="utf-8"?>
<sst xmlns="http://schemas.openxmlformats.org/spreadsheetml/2006/main" count="1037" uniqueCount="573">
  <si>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</si>
  <si>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</si>
  <si>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</si>
  <si>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</si>
  <si>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</si>
  <si>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</si>
  <si>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</si>
  <si>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</si>
  <si>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</si>
  <si>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</si>
  <si>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</si>
  <si>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</si>
  <si>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</si>
  <si>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</si>
  <si>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</si>
  <si>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</si>
  <si>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</si>
  <si>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</si>
  <si>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</si>
  <si>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</si>
  <si>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</si>
  <si>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</si>
  <si>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</si>
  <si>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</si>
  <si>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</si>
  <si>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</si>
  <si>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</si>
  <si>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</si>
  <si>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</si>
  <si>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</si>
  <si>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</si>
  <si>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</si>
  <si>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</si>
  <si>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</si>
  <si>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</si>
  <si>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</si>
  <si>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</si>
  <si>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</si>
  <si>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</si>
  <si>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</si>
  <si>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</si>
  <si>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</si>
  <si>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</si>
  <si>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</si>
  <si>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</si>
  <si>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</si>
  <si>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</si>
  <si>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</si>
  <si>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</si>
  <si>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</si>
  <si>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</si>
  <si>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</si>
  <si>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</si>
  <si>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</si>
  <si>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</si>
  <si>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</si>
  <si>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</si>
  <si>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</si>
  <si>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</si>
  <si>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</si>
  <si>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</si>
  <si>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</si>
  <si>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</si>
  <si>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</si>
  <si>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</si>
  <si>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</si>
  <si>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</si>
  <si>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</si>
  <si>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</si>
  <si>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</si>
  <si>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</si>
  <si>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</si>
  <si>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</si>
  <si>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</si>
  <si>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</si>
  <si>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</si>
  <si>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</si>
  <si>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</si>
  <si>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</si>
  <si>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</si>
  <si>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</si>
  <si>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</si>
  <si>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</si>
  <si>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</si>
  <si>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</si>
  <si>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</si>
  <si>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</si>
  <si>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</si>
  <si>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</si>
  <si>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</si>
  <si>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</si>
  <si>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</si>
  <si>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</si>
  <si>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</si>
  <si>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</si>
  <si>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</si>
  <si>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</si>
  <si>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</si>
  <si>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</si>
  <si>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</si>
  <si>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</si>
  <si>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</si>
  <si>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</si>
  <si>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</si>
  <si>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</si>
  <si>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</si>
  <si>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</si>
  <si>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</si>
  <si>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</si>
  <si>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</si>
  <si>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</si>
  <si>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</si>
  <si>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</si>
  <si>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</si>
  <si>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</si>
  <si>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</si>
  <si>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</si>
  <si>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</si>
  <si>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</si>
  <si>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</si>
  <si>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</si>
  <si>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</si>
  <si>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</si>
  <si>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</si>
  <si>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</si>
  <si>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</si>
  <si>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</si>
  <si>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</si>
  <si>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</si>
  <si>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</si>
  <si>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</si>
  <si>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</si>
  <si>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</si>
  <si>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</si>
  <si>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</si>
  <si>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</si>
  <si>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</si>
  <si>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</si>
  <si>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</si>
  <si>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</si>
  <si>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</si>
  <si>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</si>
  <si>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</si>
  <si>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</si>
  <si>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</si>
  <si>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</si>
  <si>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</si>
  <si>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</si>
  <si>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</si>
  <si>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</si>
  <si>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</si>
  <si>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</si>
  <si>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</si>
  <si>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</si>
  <si>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</si>
  <si>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</si>
  <si>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</si>
  <si>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</si>
  <si>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</si>
  <si>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</si>
  <si>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</si>
  <si>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</si>
  <si>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</si>
  <si>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</si>
  <si>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</si>
  <si>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</si>
  <si>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</si>
  <si>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</si>
  <si>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</si>
  <si>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</si>
  <si>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</si>
  <si>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</si>
  <si>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</si>
  <si>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</si>
  <si>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</si>
  <si>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</si>
  <si>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</si>
  <si>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</si>
  <si>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</si>
  <si>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</si>
  <si>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</si>
  <si>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</si>
  <si>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</si>
  <si>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</si>
  <si>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</si>
  <si>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</si>
  <si>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</si>
  <si>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</si>
  <si>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</si>
  <si>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</si>
  <si>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</si>
  <si>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</si>
  <si>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</si>
  <si>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</si>
  <si>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</si>
  <si>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</si>
  <si>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</si>
  <si>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</si>
  <si>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</si>
  <si>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</si>
  <si>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</si>
  <si>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</si>
  <si>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</si>
  <si>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</si>
  <si>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</si>
  <si>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</si>
  <si>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</si>
  <si>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</si>
  <si>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</si>
  <si>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</si>
  <si>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</si>
  <si>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</si>
  <si>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</si>
  <si>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</si>
  <si>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</si>
  <si>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</si>
  <si>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</si>
  <si>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</si>
  <si>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</si>
  <si>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</si>
  <si>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</si>
  <si>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</si>
  <si>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</si>
  <si>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</si>
  <si>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</si>
  <si>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</si>
  <si>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</si>
  <si>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</si>
  <si>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</si>
  <si>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</si>
  <si>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</si>
  <si>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</si>
  <si>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</si>
  <si>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</si>
  <si>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</si>
  <si>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</si>
  <si>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</si>
  <si>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</si>
  <si>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</si>
  <si>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</si>
  <si>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</si>
  <si>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</si>
  <si>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</si>
  <si>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</si>
  <si>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</si>
  <si>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</si>
  <si>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</si>
  <si>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</si>
  <si>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</si>
  <si>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</si>
  <si>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</si>
  <si>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</si>
  <si>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</si>
  <si>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</si>
  <si>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</si>
  <si>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</si>
  <si>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</si>
  <si>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</si>
  <si>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</si>
  <si>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</si>
  <si>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</si>
  <si>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</si>
  <si>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</si>
  <si>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</si>
  <si>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</si>
  <si>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</si>
  <si>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</si>
  <si>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</si>
  <si>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</si>
  <si>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</si>
  <si>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</si>
  <si>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</si>
  <si>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</si>
  <si>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</si>
  <si>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</si>
  <si>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</si>
  <si>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</si>
  <si>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</si>
  <si>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</si>
  <si>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</si>
  <si>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</si>
  <si>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</si>
  <si>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</si>
  <si>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</si>
  <si>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</si>
  <si>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</si>
  <si>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</si>
  <si>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</si>
  <si>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</si>
  <si>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</si>
  <si>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</si>
  <si>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</si>
  <si>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</si>
  <si>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</si>
  <si>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</si>
  <si>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</si>
  <si>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</si>
  <si>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</si>
  <si>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</si>
  <si>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</si>
  <si>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</si>
  <si>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</si>
  <si>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</si>
  <si>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</si>
  <si>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</si>
  <si>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</si>
  <si>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</si>
  <si>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</si>
  <si>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</si>
  <si>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</si>
  <si>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</si>
  <si>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</si>
  <si>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</si>
  <si>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</si>
  <si>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</si>
  <si>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</si>
  <si>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</si>
  <si>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</si>
  <si>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</si>
  <si>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</si>
  <si>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</si>
  <si>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</si>
  <si>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</si>
  <si>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</si>
  <si>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</si>
  <si>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</si>
  <si>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</si>
  <si>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</si>
  <si>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</si>
  <si>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</si>
  <si>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</si>
  <si>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</si>
  <si>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</si>
  <si>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</si>
  <si>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</si>
  <si>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</si>
  <si>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</si>
  <si>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</si>
  <si>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</si>
  <si>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</si>
  <si>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</si>
  <si>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</si>
  <si>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</si>
  <si>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</si>
  <si>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</si>
  <si>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</si>
  <si>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</si>
  <si>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</si>
  <si>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</si>
  <si>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</si>
  <si>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</si>
  <si>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</si>
  <si>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</si>
  <si>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</si>
  <si>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</si>
  <si>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</si>
  <si>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</si>
  <si>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</si>
  <si>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</si>
  <si>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</si>
  <si>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</si>
  <si>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</si>
  <si>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</si>
  <si>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</si>
  <si>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</si>
  <si>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</si>
  <si>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</si>
  <si>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</si>
  <si>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</si>
  <si>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</si>
  <si>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</si>
  <si>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</si>
  <si>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</si>
  <si>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</si>
  <si>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</si>
  <si>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</si>
  <si>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</si>
  <si>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</si>
  <si>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</si>
  <si>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</si>
  <si>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</si>
  <si>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</si>
  <si>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</si>
  <si>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</si>
  <si>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</si>
  <si>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</si>
  <si>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</si>
  <si>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</si>
  <si>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</si>
  <si>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</si>
  <si>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</si>
  <si>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</si>
  <si>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</si>
  <si>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</si>
  <si>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</si>
  <si>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</si>
  <si>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</si>
  <si>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</si>
  <si>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</si>
  <si>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</si>
  <si>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</si>
  <si>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</si>
  <si>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</si>
  <si>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</si>
  <si>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</si>
  <si>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</si>
  <si>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</si>
  <si>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</si>
  <si>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</si>
  <si>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</si>
  <si>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</si>
  <si>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</si>
  <si>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</si>
  <si>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</si>
  <si>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</si>
  <si>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</si>
  <si>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</si>
  <si>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</si>
  <si>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</si>
  <si>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</si>
  <si>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</si>
  <si>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</si>
  <si>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</si>
  <si>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</si>
  <si>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</si>
  <si>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</si>
  <si>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</si>
  <si>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</si>
  <si>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</si>
  <si>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</si>
  <si>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</si>
  <si>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</si>
  <si>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</si>
  <si>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</si>
  <si>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</si>
  <si>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</si>
  <si>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</si>
  <si>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</si>
  <si>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</si>
  <si>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</si>
  <si>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</si>
  <si>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</si>
  <si>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</si>
  <si>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</si>
  <si>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</si>
  <si>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</si>
  <si>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</si>
  <si>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</si>
  <si>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</si>
  <si>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</si>
  <si>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</si>
  <si>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</si>
  <si>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</si>
  <si>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</si>
  <si>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</si>
  <si>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</si>
  <si>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</si>
  <si>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</si>
  <si>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</si>
  <si>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</si>
  <si>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</si>
  <si>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</si>
  <si>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</si>
  <si>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</si>
  <si>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</si>
  <si>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</si>
  <si>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</si>
  <si>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</si>
  <si>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</si>
  <si>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</si>
  <si>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</si>
  <si>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</si>
  <si>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</si>
  <si>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</si>
  <si>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</si>
  <si>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</si>
  <si>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</si>
  <si>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</si>
  <si>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</si>
  <si>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</si>
  <si>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</si>
  <si>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</si>
  <si>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</si>
  <si>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</si>
  <si>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</si>
  <si>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</si>
  <si>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</si>
  <si>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</si>
  <si>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</si>
  <si>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</si>
  <si>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</si>
  <si>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</si>
  <si>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</si>
  <si>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</si>
  <si>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</si>
  <si>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</si>
  <si>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</si>
  <si>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</si>
  <si>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</si>
  <si>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</si>
  <si>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</si>
  <si>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</si>
  <si>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</si>
  <si>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</si>
  <si>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</si>
  <si>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</si>
  <si>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</si>
  <si>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</si>
  <si>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</si>
  <si>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</si>
  <si>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</si>
  <si>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</si>
  <si>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</si>
  <si>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</si>
  <si>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</si>
  <si>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</si>
  <si>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</si>
  <si>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</si>
  <si>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</si>
  <si>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</si>
  <si>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</si>
  <si>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</si>
  <si>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</si>
  <si>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</si>
  <si>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</si>
  <si>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</si>
  <si>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</si>
  <si>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</si>
  <si>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</si>
  <si>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</si>
  <si>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</si>
  <si>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</si>
  <si>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2.05</t>
  </si>
  <si>
    <t>▲ 0.84</t>
  </si>
  <si>
    <t>▲ 3.89</t>
  </si>
  <si>
    <t>▲ 0.16</t>
  </si>
  <si>
    <t>水道事業会計</t>
  </si>
  <si>
    <t>病院事業会計</t>
  </si>
  <si>
    <t>一般会計</t>
  </si>
  <si>
    <t>国民健康保険特別会計</t>
  </si>
  <si>
    <t>介護保険特別会計</t>
  </si>
  <si>
    <t>住宅新築資金等貸付事業特別会計</t>
  </si>
  <si>
    <t>土地区画整理事業特別会計</t>
  </si>
  <si>
    <t>後期高齢者医療特別会計</t>
  </si>
  <si>
    <t>その他会計（赤字）</t>
  </si>
  <si>
    <t>その他会計（黒字）</t>
  </si>
  <si>
    <t>-</t>
    <phoneticPr fontId="2"/>
  </si>
  <si>
    <t>-</t>
    <phoneticPr fontId="2"/>
  </si>
  <si>
    <t>-</t>
    <phoneticPr fontId="2"/>
  </si>
  <si>
    <t>-</t>
    <phoneticPr fontId="2"/>
  </si>
  <si>
    <t>-</t>
    <phoneticPr fontId="2"/>
  </si>
  <si>
    <t>和歌山県市町村総合事務組合</t>
    <phoneticPr fontId="5"/>
  </si>
  <si>
    <t>和歌山地方税回収機構</t>
    <phoneticPr fontId="5"/>
  </si>
  <si>
    <t>橋本周辺広域市町村圏組合</t>
    <phoneticPr fontId="5"/>
  </si>
  <si>
    <t>伊都郡町村及び橋本市老人福祉施設事務組合</t>
    <phoneticPr fontId="5"/>
  </si>
  <si>
    <t>伊都郡町村及び橋本市児童福祉施設事務組合</t>
    <phoneticPr fontId="5"/>
  </si>
  <si>
    <t>和歌山県後期高齢者医療広域連合</t>
    <phoneticPr fontId="5"/>
  </si>
  <si>
    <t>橋本伊都衛生施設組合</t>
    <phoneticPr fontId="5"/>
  </si>
  <si>
    <t>伊都消防組合</t>
    <phoneticPr fontId="5"/>
  </si>
  <si>
    <t>-</t>
    <phoneticPr fontId="2"/>
  </si>
  <si>
    <t>橋本市文化スポーツ振興公社</t>
    <rPh sb="0" eb="3">
      <t>ハシモトシ</t>
    </rPh>
    <rPh sb="3" eb="5">
      <t>ブンカ</t>
    </rPh>
    <rPh sb="9" eb="11">
      <t>シンコウ</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</si>
  <si>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</si>
  <si>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</si>
  <si>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</si>
  <si>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</si>
  <si>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</si>
  <si>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</si>
  <si>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</si>
  <si>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</si>
  <si>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</si>
  <si>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</si>
  <si>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</si>
  <si>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27年度をピークに地方債残高が減少していく見込みであり、さらに良化していく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ピークが過ぎる平成30年度以降は良化していく見込みである。
　</t>
    <rPh sb="1" eb="3">
      <t>ショウライ</t>
    </rPh>
    <rPh sb="3" eb="5">
      <t>フタン</t>
    </rPh>
    <rPh sb="5" eb="7">
      <t>ヒリツ</t>
    </rPh>
    <rPh sb="7" eb="8">
      <t>オヨ</t>
    </rPh>
    <rPh sb="9" eb="11">
      <t>ジッシツ</t>
    </rPh>
    <rPh sb="11" eb="14">
      <t>コウサイヒ</t>
    </rPh>
    <rPh sb="14" eb="16">
      <t>ヒリツ</t>
    </rPh>
    <rPh sb="16" eb="17">
      <t>トモ</t>
    </rPh>
    <rPh sb="18" eb="20">
      <t>ルイジ</t>
    </rPh>
    <rPh sb="20" eb="22">
      <t>ダンタイ</t>
    </rPh>
    <rPh sb="22" eb="23">
      <t>ナイ</t>
    </rPh>
    <rPh sb="23" eb="26">
      <t>ヘイキンチ</t>
    </rPh>
    <rPh sb="27" eb="29">
      <t>ウワマワ</t>
    </rPh>
    <rPh sb="38" eb="40">
      <t>ヘイセイ</t>
    </rPh>
    <rPh sb="42" eb="43">
      <t>ネン</t>
    </rPh>
    <rPh sb="44" eb="45">
      <t>ガツ</t>
    </rPh>
    <rPh sb="46" eb="48">
      <t>ガッペイ</t>
    </rPh>
    <rPh sb="48" eb="50">
      <t>イコウ</t>
    </rPh>
    <rPh sb="78" eb="80">
      <t>シサイ</t>
    </rPh>
    <rPh sb="81" eb="83">
      <t>トチ</t>
    </rPh>
    <rPh sb="83" eb="85">
      <t>カイハツ</t>
    </rPh>
    <rPh sb="85" eb="87">
      <t>コウシャ</t>
    </rPh>
    <rPh sb="88" eb="90">
      <t>カイサン</t>
    </rPh>
    <rPh sb="91" eb="92">
      <t>トモナ</t>
    </rPh>
    <rPh sb="93" eb="94">
      <t>ダイ</t>
    </rPh>
    <rPh sb="94" eb="95">
      <t>サン</t>
    </rPh>
    <rPh sb="99" eb="100">
      <t>トウ</t>
    </rPh>
    <rPh sb="100" eb="102">
      <t>カイカク</t>
    </rPh>
    <rPh sb="102" eb="104">
      <t>スイシン</t>
    </rPh>
    <rPh sb="104" eb="105">
      <t>サイ</t>
    </rPh>
    <rPh sb="105" eb="106">
      <t>トウ</t>
    </rPh>
    <rPh sb="107" eb="109">
      <t>カリイレ</t>
    </rPh>
    <rPh sb="112" eb="114">
      <t>コウサイ</t>
    </rPh>
    <rPh sb="114" eb="115">
      <t>ヒ</t>
    </rPh>
    <rPh sb="116" eb="118">
      <t>シサイ</t>
    </rPh>
    <rPh sb="118" eb="120">
      <t>ザンダカ</t>
    </rPh>
    <rPh sb="121" eb="123">
      <t>ゾウカ</t>
    </rPh>
    <rPh sb="128" eb="130">
      <t>ゲンイン</t>
    </rPh>
    <rPh sb="131" eb="132">
      <t>カンガ</t>
    </rPh>
    <rPh sb="137" eb="139">
      <t>ショウライ</t>
    </rPh>
    <rPh sb="139" eb="141">
      <t>フタン</t>
    </rPh>
    <rPh sb="141" eb="143">
      <t>ヒリツ</t>
    </rPh>
    <rPh sb="220" eb="222">
      <t>ジッシツ</t>
    </rPh>
    <rPh sb="222" eb="225">
      <t>コウサイヒ</t>
    </rPh>
    <rPh sb="225" eb="22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</si>
</sst>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74158</c:v>
                </c:pt>
                <c:pt idx="1">
                  <c:v>95352</c:v>
                </c:pt>
                <c:pt idx="2">
                  <c:v>37656</c:v>
                </c:pt>
                <c:pt idx="3">
                  <c:v>49338</c:v>
                </c:pt>
                <c:pt idx="4">
                  <c:v>38472</c:v>
                </c:pt>
              </c:numCache>
            </c:numRef>
          </c:val>
          <c:smooth val="0"/>
        </c:ser>
        <c:dLbls>
          <c:showLegendKey val="0"/>
          <c:showVal val="0"/>
          <c:showCatName val="0"/>
          <c:showSerName val="0"/>
          <c:showPercent val="0"/>
          <c:showBubbleSize val="0"/>
        </c:dLbls>
        <c:marker val="1"/>
        <c:smooth val="0"/>
        <c:axId val="221867008"/>
        <c:axId val="221893760"/>
      </c:lineChart>
      <c:catAx>
        <c:axId val="221867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93760"/>
        <c:crosses val="autoZero"/>
        <c:auto val="1"/>
        <c:lblAlgn val="ctr"/>
        <c:lblOffset val="100"/>
        <c:tickLblSkip val="1"/>
        <c:tickMarkSkip val="1"/>
        <c:noMultiLvlLbl val="0"/>
      </c:catAx>
      <c:valAx>
        <c:axId val="221893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6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2.59</c:v>
                </c:pt>
                <c:pt idx="1">
                  <c:v>2.33</c:v>
                </c:pt>
                <c:pt idx="2">
                  <c:v>2.02</c:v>
                </c:pt>
                <c:pt idx="3">
                  <c:v>1.32</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9.49</c:v>
                </c:pt>
                <c:pt idx="1">
                  <c:v>8.57</c:v>
                </c:pt>
                <c:pt idx="2">
                  <c:v>9.1300000000000008</c:v>
                </c:pt>
                <c:pt idx="3">
                  <c:v>6.93</c:v>
                </c:pt>
                <c:pt idx="4">
                  <c:v>6.42</c:v>
                </c:pt>
              </c:numCache>
            </c:numRef>
          </c:val>
        </c:ser>
        <c:dLbls>
          <c:showLegendKey val="0"/>
          <c:showVal val="0"/>
          <c:showCatName val="0"/>
          <c:showSerName val="0"/>
          <c:showPercent val="0"/>
          <c:showBubbleSize val="0"/>
        </c:dLbls>
        <c:gapWidth val="250"/>
        <c:overlap val="100"/>
        <c:axId val="298056704"/>
        <c:axId val="29805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-2.0499999999999998</c:v>
                </c:pt>
                <c:pt idx="2">
                  <c:v>-0.84</c:v>
                </c:pt>
                <c:pt idx="3">
                  <c:v>-3.89</c:v>
                </c:pt>
                <c:pt idx="4">
                  <c:v>-0.16</c:v>
                </c:pt>
              </c:numCache>
            </c:numRef>
          </c:val>
          <c:smooth val="0"/>
        </c:ser>
        <c:dLbls>
          <c:showLegendKey val="0"/>
          <c:showVal val="0"/>
          <c:showCatName val="0"/>
          <c:showSerName val="0"/>
          <c:showPercent val="0"/>
          <c:showBubbleSize val="0"/>
        </c:dLbls>
        <c:marker val="1"/>
        <c:smooth val="0"/>
        <c:axId val="298056704"/>
        <c:axId val="298058880"/>
      </c:lineChart>
      <c:catAx>
        <c:axId val="2980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058880"/>
        <c:crosses val="autoZero"/>
        <c:auto val="1"/>
        <c:lblAlgn val="ctr"/>
        <c:lblOffset val="100"/>
        <c:tickLblSkip val="1"/>
        <c:tickMarkSkip val="1"/>
        <c:noMultiLvlLbl val="0"/>
      </c:catAx>
      <c:valAx>
        <c:axId val="2980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0.3</c:v>
                </c:pt>
                <c:pt idx="4">
                  <c:v>#N/A</c:v>
                </c:pt>
                <c:pt idx="5">
                  <c:v>0.18</c:v>
                </c:pt>
                <c:pt idx="6">
                  <c:v>#N/A</c:v>
                </c:pt>
                <c:pt idx="7">
                  <c:v>0.15</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0.11</c:v>
                </c:pt>
                <c:pt idx="4">
                  <c:v>#N/A</c:v>
                </c:pt>
                <c:pt idx="5">
                  <c:v>0.09</c:v>
                </c:pt>
                <c:pt idx="6">
                  <c:v>#N/A</c:v>
                </c:pt>
                <c:pt idx="7">
                  <c:v>0.06</c:v>
                </c:pt>
                <c:pt idx="8">
                  <c:v>#N/A</c:v>
                </c:pt>
                <c:pt idx="9">
                  <c:v>0.02</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0.11</c:v>
                </c:pt>
                <c:pt idx="4">
                  <c:v>#N/A</c:v>
                </c:pt>
                <c:pt idx="5">
                  <c:v>0.15</c:v>
                </c:pt>
                <c:pt idx="6">
                  <c:v>#N/A</c:v>
                </c:pt>
                <c:pt idx="7">
                  <c:v>0.13</c:v>
                </c:pt>
                <c:pt idx="8">
                  <c:v>#N/A</c:v>
                </c:pt>
                <c:pt idx="9">
                  <c:v>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0.09</c:v>
                </c:pt>
                <c:pt idx="4">
                  <c:v>#N/A</c:v>
                </c:pt>
                <c:pt idx="5">
                  <c:v>0.12</c:v>
                </c:pt>
                <c:pt idx="6">
                  <c:v>#N/A</c:v>
                </c:pt>
                <c:pt idx="7">
                  <c:v>0.04</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0.82</c:v>
                </c:pt>
                <c:pt idx="4">
                  <c:v>#N/A</c:v>
                </c:pt>
                <c:pt idx="5">
                  <c:v>0.77</c:v>
                </c:pt>
                <c:pt idx="6">
                  <c:v>#N/A</c:v>
                </c:pt>
                <c:pt idx="7">
                  <c:v>0.56000000000000005</c:v>
                </c:pt>
                <c:pt idx="8">
                  <c:v>#N/A</c:v>
                </c:pt>
                <c:pt idx="9">
                  <c:v>0.45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2.36</c:v>
                </c:pt>
                <c:pt idx="2">
                  <c:v>#N/A</c:v>
                </c:pt>
                <c:pt idx="3">
                  <c:v>1.83</c:v>
                </c:pt>
                <c:pt idx="4">
                  <c:v>#N/A</c:v>
                </c:pt>
                <c:pt idx="5">
                  <c:v>1.62</c:v>
                </c:pt>
                <c:pt idx="6">
                  <c:v>#N/A</c:v>
                </c:pt>
                <c:pt idx="7">
                  <c:v>1.65</c:v>
                </c:pt>
                <c:pt idx="8">
                  <c:v>#N/A</c:v>
                </c:pt>
                <c:pt idx="9">
                  <c:v>0.99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2.4300000000000002</c:v>
                </c:pt>
                <c:pt idx="2">
                  <c:v>#N/A</c:v>
                </c:pt>
                <c:pt idx="3">
                  <c:v>2.1</c:v>
                </c:pt>
                <c:pt idx="4">
                  <c:v>#N/A</c:v>
                </c:pt>
                <c:pt idx="5">
                  <c:v>1.68</c:v>
                </c:pt>
                <c:pt idx="6">
                  <c:v>#N/A</c:v>
                </c:pt>
                <c:pt idx="7">
                  <c:v>1.0900000000000001</c:v>
                </c:pt>
                <c:pt idx="8">
                  <c:v>#N/A</c:v>
                </c:pt>
                <c:pt idx="9">
                  <c:v>1.95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2.04</c:v>
                </c:pt>
                <c:pt idx="2">
                  <c:v>#N/A</c:v>
                </c:pt>
                <c:pt idx="3">
                  <c:v>3.11</c:v>
                </c:pt>
                <c:pt idx="4">
                  <c:v>#N/A</c:v>
                </c:pt>
                <c:pt idx="5">
                  <c:v>3.05</c:v>
                </c:pt>
                <c:pt idx="6">
                  <c:v>#N/A</c:v>
                </c:pt>
                <c:pt idx="7">
                  <c:v>5.66</c:v>
                </c:pt>
                <c:pt idx="8">
                  <c:v>#N/A</c:v>
                </c:pt>
                <c:pt idx="9">
                  <c:v>5.92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21.17</c:v>
                </c:pt>
                <c:pt idx="2">
                  <c:v>#N/A</c:v>
                </c:pt>
                <c:pt idx="3">
                  <c:v>22.61</c:v>
                </c:pt>
                <c:pt idx="4">
                  <c:v>#N/A</c:v>
                </c:pt>
                <c:pt idx="5">
                  <c:v>23</c:v>
                </c:pt>
                <c:pt idx="6">
                  <c:v>#N/A</c:v>
                </c:pt>
                <c:pt idx="7">
                  <c:v>22.67</c:v>
                </c:pt>
                <c:pt idx="8">
                  <c:v>#N/A</c:v>
                </c:pt>
                <c:pt idx="9">
                  <c:v>22.53</c:v>
                </c:pt>
              </c:numCache>
            </c:numRef>
          </c:val>
        </c:ser>
        <c:dLbls>
          <c:showLegendKey val="0"/>
          <c:showVal val="0"/>
          <c:showCatName val="0"/>
          <c:showSerName val="0"/>
          <c:showPercent val="0"/>
          <c:showBubbleSize val="0"/>
        </c:dLbls>
        <c:gapWidth val="150"/>
        <c:overlap val="100"/>
        <c:axId val="298108032"/>
        <c:axId val="298109568"/>
      </c:barChart>
      <c:catAx>
        <c:axId val="2981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109568"/>
        <c:crosses val="autoZero"/>
        <c:auto val="1"/>
        <c:lblAlgn val="ctr"/>
        <c:lblOffset val="100"/>
        <c:tickLblSkip val="1"/>
        <c:tickMarkSkip val="1"/>
        <c:noMultiLvlLbl val="0"/>
      </c:catAx>
      <c:valAx>
        <c:axId val="29810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10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2895</c:v>
                </c:pt>
                <c:pt idx="5">
                  <c:v>3097</c:v>
                </c:pt>
                <c:pt idx="8">
                  <c:v>3197</c:v>
                </c:pt>
                <c:pt idx="11">
                  <c:v>3439</c:v>
                </c:pt>
                <c:pt idx="14">
                  <c:v>3474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171</c:v>
                </c:pt>
                <c:pt idx="6">
                  <c:v>208</c:v>
                </c:pt>
                <c:pt idx="9">
                  <c:v>209</c:v>
                </c:pt>
                <c:pt idx="12">
                  <c:v>212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1247</c:v>
                </c:pt>
                <c:pt idx="3">
                  <c:v>1209</c:v>
                </c:pt>
                <c:pt idx="6">
                  <c:v>1149</c:v>
                </c:pt>
                <c:pt idx="9">
                  <c:v>1231</c:v>
                </c:pt>
                <c:pt idx="12">
                  <c:v>1249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3130</c:v>
                </c:pt>
                <c:pt idx="3">
                  <c:v>3195</c:v>
                </c:pt>
                <c:pt idx="6">
                  <c:v>3262</c:v>
                </c:pt>
                <c:pt idx="9">
                  <c:v>3456</c:v>
                </c:pt>
                <c:pt idx="12">
                  <c:v>3628</c:v>
                </c:pt>
              </c:numCache>
            </c:numRef>
          </c:val>
        </c:ser>
        <c:dLbls>
          <c:showLegendKey val="0"/>
          <c:showVal val="0"/>
          <c:showCatName val="0"/>
          <c:showSerName val="0"/>
          <c:showPercent val="0"/>
          <c:showBubbleSize val="0"/>
        </c:dLbls>
        <c:gapWidth val="100"/>
        <c:overlap val="100"/>
        <c:axId val="298525440"/>
        <c:axId val="29852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1569</c:v>
                </c:pt>
                <c:pt idx="2">
                  <c:v>#N/A</c:v>
                </c:pt>
                <c:pt idx="3">
                  <c:v>#N/A</c:v>
                </c:pt>
                <c:pt idx="4">
                  <c:v>1479</c:v>
                </c:pt>
                <c:pt idx="5">
                  <c:v>#N/A</c:v>
                </c:pt>
                <c:pt idx="6">
                  <c:v>#N/A</c:v>
                </c:pt>
                <c:pt idx="7">
                  <c:v>1423</c:v>
                </c:pt>
                <c:pt idx="8">
                  <c:v>#N/A</c:v>
                </c:pt>
                <c:pt idx="9">
                  <c:v>#N/A</c:v>
                </c:pt>
                <c:pt idx="10">
                  <c:v>1458</c:v>
                </c:pt>
                <c:pt idx="11">
                  <c:v>#N/A</c:v>
                </c:pt>
                <c:pt idx="12">
                  <c:v>#N/A</c:v>
                </c:pt>
                <c:pt idx="13">
                  <c:v>1616</c:v>
                </c:pt>
                <c:pt idx="14">
                  <c:v>#N/A</c:v>
                </c:pt>
              </c:numCache>
            </c:numRef>
          </c:val>
          <c:smooth val="0"/>
        </c:ser>
        <c:dLbls>
          <c:showLegendKey val="0"/>
          <c:showVal val="0"/>
          <c:showCatName val="0"/>
          <c:showSerName val="0"/>
          <c:showPercent val="0"/>
          <c:showBubbleSize val="0"/>
        </c:dLbls>
        <c:marker val="1"/>
        <c:smooth val="0"/>
        <c:axId val="298525440"/>
        <c:axId val="298527360"/>
      </c:lineChart>
      <c:catAx>
        <c:axId val="298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527360"/>
        <c:crosses val="autoZero"/>
        <c:auto val="1"/>
        <c:lblAlgn val="ctr"/>
        <c:lblOffset val="100"/>
        <c:tickLblSkip val="1"/>
        <c:tickMarkSkip val="1"/>
        <c:noMultiLvlLbl val="0"/>
      </c:catAx>
      <c:valAx>
        <c:axId val="29852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52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33755</c:v>
                </c:pt>
                <c:pt idx="5">
                  <c:v>35624</c:v>
                </c:pt>
                <c:pt idx="8">
                  <c:v>35687</c:v>
                </c:pt>
                <c:pt idx="11">
                  <c:v>35245</c:v>
                </c:pt>
                <c:pt idx="14">
                  <c:v>34832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3572</c:v>
                </c:pt>
                <c:pt idx="5">
                  <c:v>3513</c:v>
                </c:pt>
                <c:pt idx="8">
                  <c:v>3744</c:v>
                </c:pt>
                <c:pt idx="11">
                  <c:v>3861</c:v>
                </c:pt>
                <c:pt idx="14">
                  <c:v>3809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3421</c:v>
                </c:pt>
                <c:pt idx="5">
                  <c:v>3574</c:v>
                </c:pt>
                <c:pt idx="8">
                  <c:v>3692</c:v>
                </c:pt>
                <c:pt idx="11">
                  <c:v>2840</c:v>
                </c:pt>
                <c:pt idx="14">
                  <c:v>3074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1228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6231</c:v>
                </c:pt>
                <c:pt idx="3">
                  <c:v>5957</c:v>
                </c:pt>
                <c:pt idx="6">
                  <c:v>5329</c:v>
                </c:pt>
                <c:pt idx="9">
                  <c:v>4702</c:v>
                </c:pt>
                <c:pt idx="12">
                  <c:v>4480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2809</c:v>
                </c:pt>
                <c:pt idx="3">
                  <c:v>2643</c:v>
                </c:pt>
                <c:pt idx="6">
                  <c:v>2479</c:v>
                </c:pt>
                <c:pt idx="9">
                  <c:v>2305</c:v>
                </c:pt>
                <c:pt idx="12">
                  <c:v>2106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17998</c:v>
                </c:pt>
                <c:pt idx="3">
                  <c:v>17474</c:v>
                </c:pt>
                <c:pt idx="6">
                  <c:v>16841</c:v>
                </c:pt>
                <c:pt idx="9">
                  <c:v>15717</c:v>
                </c:pt>
                <c:pt idx="12">
                  <c:v>14932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32678</c:v>
                </c:pt>
                <c:pt idx="3">
                  <c:v>36431</c:v>
                </c:pt>
                <c:pt idx="6">
                  <c:v>36890</c:v>
                </c:pt>
                <c:pt idx="9">
                  <c:v>37289</c:v>
                </c:pt>
                <c:pt idx="12">
                  <c:v>36941</c:v>
                </c:pt>
              </c:numCache>
            </c:numRef>
          </c:val>
        </c:ser>
        <c:dLbls>
          <c:showLegendKey val="0"/>
          <c:showVal val="0"/>
          <c:showCatName val="0"/>
          <c:showSerName val="0"/>
          <c:showPercent val="0"/>
          <c:showBubbleSize val="0"/>
        </c:dLbls>
        <c:gapWidth val="100"/>
        <c:overlap val="100"/>
        <c:axId val="298601472"/>
        <c:axId val="29862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20196</c:v>
                </c:pt>
                <c:pt idx="2">
                  <c:v>#N/A</c:v>
                </c:pt>
                <c:pt idx="3">
                  <c:v>#N/A</c:v>
                </c:pt>
                <c:pt idx="4">
                  <c:v>19793</c:v>
                </c:pt>
                <c:pt idx="5">
                  <c:v>#N/A</c:v>
                </c:pt>
                <c:pt idx="6">
                  <c:v>#N/A</c:v>
                </c:pt>
                <c:pt idx="7">
                  <c:v>18416</c:v>
                </c:pt>
                <c:pt idx="8">
                  <c:v>#N/A</c:v>
                </c:pt>
                <c:pt idx="9">
                  <c:v>#N/A</c:v>
                </c:pt>
                <c:pt idx="10">
                  <c:v>18066</c:v>
                </c:pt>
                <c:pt idx="11">
                  <c:v>#N/A</c:v>
                </c:pt>
                <c:pt idx="12">
                  <c:v>#N/A</c:v>
                </c:pt>
                <c:pt idx="13">
                  <c:v>16744</c:v>
                </c:pt>
                <c:pt idx="14">
                  <c:v>#N/A</c:v>
                </c:pt>
              </c:numCache>
            </c:numRef>
          </c:val>
          <c:smooth val="0"/>
        </c:ser>
        <c:dLbls>
          <c:showLegendKey val="0"/>
          <c:showVal val="0"/>
          <c:showCatName val="0"/>
          <c:showSerName val="0"/>
          <c:showPercent val="0"/>
          <c:showBubbleSize val="0"/>
        </c:dLbls>
        <c:marker val="1"/>
        <c:smooth val="0"/>
        <c:axId val="298601472"/>
        <c:axId val="298620032"/>
      </c:lineChart>
      <c:catAx>
        <c:axId val="2986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620032"/>
        <c:crosses val="autoZero"/>
        <c:auto val="1"/>
        <c:lblAlgn val="ctr"/>
        <c:lblOffset val="100"/>
        <c:tickLblSkip val="1"/>
        <c:tickMarkSkip val="1"/>
        <c:noMultiLvlLbl val="0"/>
      </c:catAx>
      <c:valAx>
        <c:axId val="29862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6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8723968"/>
        <c:axId val="298750720"/>
      </c:scatterChart>
      <c:valAx>
        <c:axId val="298723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750720"/>
        <c:crosses val="autoZero"/>
        <c:crossBetween val="midCat"/>
      </c:valAx>
      <c:valAx>
        <c:axId val="298750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723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12.1</c:v>
                </c:pt>
                <c:pt idx="2">
                  <c:v>11.8</c:v>
                </c:pt>
                <c:pt idx="3">
                  <c:v>11.5</c:v>
                </c:pt>
                <c:pt idx="4">
                  <c:v>11.7</c:v>
                </c:pt>
              </c:numCache>
            </c:numRef>
          </c:xVal>
          <c:yVal>
            <c:numRef>
              <c:f>公会計指標分析・財政指標組合せ分析表!$K$73:$O$73</c:f>
              <c:numCache>
                <c:formatCode>#,##0.0;"▲ "#,##0.0</c:formatCode>
                <c:ptCount val="5"/>
                <c:pt idx="0">
                  <c:v>161.4</c:v>
                </c:pt>
                <c:pt idx="1">
                  <c:v>156.6</c:v>
                </c:pt>
                <c:pt idx="2">
                  <c:v>145.1</c:v>
                </c:pt>
                <c:pt idx="3">
                  <c:v>144.9</c:v>
                </c:pt>
                <c:pt idx="4">
                  <c:v>127.8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298768256"/>
        <c:axId val="298848256"/>
      </c:scatterChart>
      <c:valAx>
        <c:axId val="298768256"/>
        <c:scaling>
          <c:orientation val="minMax"/>
          <c:max val="13"/>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848256"/>
        <c:crosses val="autoZero"/>
        <c:crossBetween val="midCat"/>
      </c:valAx>
      <c:valAx>
        <c:axId val="298848256"/>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768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地方交付税算入率の低い地方債の償還が進み、合併特例債などの交付税算入率の高い地方債を積極的に活用した結果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、土地開発公社の解散にあたり借入した第三セクター等改革推進債</a:t>
          </a:r>
          <a:r>
            <a:rPr kumimoji="1" lang="ja-JP" altLang="en-US" sz="1100">
              <a:solidFill>
                <a:schemeClr val="dk1"/>
              </a:solidFill>
              <a:effectLst/>
              <a:latin typeface="+mn-lt"/>
              <a:ea typeface="+mn-ea"/>
              <a:cs typeface="+mn-cs"/>
            </a:rPr>
            <a:t>の償還や大型公共事業を実施した際に借り入れた地方債の元金償還が本格的に始まる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元利償還金が大きく増加したことにより、</a:t>
          </a:r>
          <a:r>
            <a:rPr kumimoji="1" lang="ja-JP" altLang="ja-JP" sz="1100">
              <a:solidFill>
                <a:schemeClr val="dk1"/>
              </a:solidFill>
              <a:effectLst/>
              <a:latin typeface="+mn-lt"/>
              <a:ea typeface="+mn-ea"/>
              <a:cs typeface="+mn-cs"/>
            </a:rPr>
            <a:t>実質公債費比率の分子が</a:t>
          </a:r>
          <a:r>
            <a:rPr kumimoji="1" lang="ja-JP" altLang="en-US" sz="1100">
              <a:solidFill>
                <a:schemeClr val="dk1"/>
              </a:solidFill>
              <a:effectLst/>
              <a:latin typeface="+mn-lt"/>
              <a:ea typeface="+mn-ea"/>
              <a:cs typeface="+mn-cs"/>
            </a:rPr>
            <a:t>大きく増加した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退職手当債など交付税算入のない地方債の償還が増加して算入公債費等の増加が鈍化するとみており、実質公債費比率並びにその分子も増加傾向にあると見込んでいる。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a:t>
          </a:r>
          <a:r>
            <a:rPr kumimoji="1" lang="ja-JP" altLang="en-US" sz="1100" b="0" i="0" baseline="0">
              <a:solidFill>
                <a:schemeClr val="dk1"/>
              </a:solidFill>
              <a:effectLst/>
              <a:latin typeface="+mn-lt"/>
              <a:ea typeface="+mn-ea"/>
              <a:cs typeface="+mn-cs"/>
            </a:rPr>
            <a:t>実施してきた</a:t>
          </a:r>
          <a:r>
            <a:rPr kumimoji="1" lang="ja-JP" altLang="ja-JP" sz="1100" b="0" i="0" baseline="0">
              <a:solidFill>
                <a:schemeClr val="dk1"/>
              </a:solidFill>
              <a:effectLst/>
              <a:latin typeface="+mn-lt"/>
              <a:ea typeface="+mn-ea"/>
              <a:cs typeface="+mn-cs"/>
            </a:rPr>
            <a:t>大型公共事業</a:t>
          </a:r>
          <a:r>
            <a:rPr kumimoji="1" lang="ja-JP" altLang="en-US" sz="1100" b="0" i="0" baseline="0">
              <a:solidFill>
                <a:schemeClr val="dk1"/>
              </a:solidFill>
              <a:effectLst/>
              <a:latin typeface="+mn-lt"/>
              <a:ea typeface="+mn-ea"/>
              <a:cs typeface="+mn-cs"/>
            </a:rPr>
            <a:t>が概ね完了してきていることから</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は減少に転じて</a:t>
          </a:r>
          <a:r>
            <a:rPr kumimoji="1" lang="ja-JP" altLang="ja-JP" sz="1100" b="0" i="0" baseline="0">
              <a:solidFill>
                <a:schemeClr val="dk1"/>
              </a:solidFill>
              <a:effectLst/>
              <a:latin typeface="+mn-lt"/>
              <a:ea typeface="+mn-ea"/>
              <a:cs typeface="+mn-cs"/>
            </a:rPr>
            <a:t>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評価替に伴う固定資産税の減少などもあり</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地方消費税交付金等の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増加により前年度より増加している。しかしながら、基準財政需要額で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市まちづくり事業で借り入れた多額の市債の償還が本格化してきていることもあり、公債費分が増えてきていることから財政力指数は減少傾向にある。本市としては類似団体内での財政力指数は下位となっていることもあり、定住促進対策や企業誘致活動による雇用の確保に努め、人口減少に歯止めを掛ける</a:t>
          </a:r>
          <a:r>
            <a:rPr kumimoji="1" lang="ja-JP" altLang="en-US" sz="1100">
              <a:solidFill>
                <a:schemeClr val="dk1"/>
              </a:solidFill>
              <a:effectLst/>
              <a:latin typeface="+mn-lt"/>
              <a:ea typeface="+mn-ea"/>
              <a:cs typeface="+mn-cs"/>
            </a:rPr>
            <a:t>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143510</xdr:rowOff>
    </xdr:to>
    <xdr:cxnSp macro="">
      <xdr:nvCxnSpPr>
        <xdr:cNvPr id="66" name="直線コネクタ 65"/>
        <xdr:cNvCxnSpPr/>
      </xdr:nvCxnSpPr>
      <xdr:spPr>
        <a:xfrm>
          <a:off x="4114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119380</xdr:rowOff>
    </xdr:to>
    <xdr:cxnSp macro="">
      <xdr:nvCxnSpPr>
        <xdr:cNvPr id="69" name="直線コネクタ 68"/>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119380</xdr:rowOff>
    </xdr:to>
    <xdr:cxnSp macro="">
      <xdr:nvCxnSpPr>
        <xdr:cNvPr id="72" name="直線コネクタ 71"/>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119380</xdr:rowOff>
    </xdr:to>
    <xdr:cxnSp macro="">
      <xdr:nvCxnSpPr>
        <xdr:cNvPr id="75" name="直線コネクタ 74"/>
        <xdr:cNvCxnSpPr/>
      </xdr:nvCxnSpPr>
      <xdr:spPr>
        <a:xfrm>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68580</xdr:rowOff>
    </xdr:from>
    <xdr:to>
      <xdr:col>6</xdr:col>
      <xdr:colOff>50800</xdr:colOff>
      <xdr:row>43</xdr:row>
      <xdr:rowOff>170180</xdr:rowOff>
    </xdr:to>
    <xdr:sp macro="" textlink="">
      <xdr:nvSpPr>
        <xdr:cNvPr id="87" name="円/楕円 86"/>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154957</xdr:rowOff>
    </xdr:from>
    <xdr:ext cx="736600" cy="259045"/>
    <xdr:sp macro="" textlink="">
      <xdr:nvSpPr>
        <xdr:cNvPr id="88" name="テキスト ボックス 87"/>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1" name="円/楕円 90"/>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2" name="テキスト ボックス 91"/>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本市の経常収支比率は悪化</a:t>
          </a:r>
          <a:r>
            <a:rPr kumimoji="1" lang="ja-JP" altLang="en-US" sz="1100">
              <a:solidFill>
                <a:schemeClr val="dk1"/>
              </a:solidFill>
              <a:effectLst/>
              <a:latin typeface="+mn-lt"/>
              <a:ea typeface="+mn-ea"/>
              <a:cs typeface="+mn-cs"/>
            </a:rPr>
            <a:t>の傾向にある</a:t>
          </a:r>
          <a:r>
            <a:rPr kumimoji="1" lang="ja-JP" altLang="ja-JP" sz="1100">
              <a:solidFill>
                <a:schemeClr val="dk1"/>
              </a:solidFill>
              <a:effectLst/>
              <a:latin typeface="+mn-lt"/>
              <a:ea typeface="+mn-ea"/>
              <a:cs typeface="+mn-cs"/>
            </a:rPr>
            <a:t>。この要因として、第三セクター等改革推進債の借入分の償還が継続中であり、新市まちづくり事業で借り入れた多額の合併特例債等の償還が本格化してきたことで公債費が大幅に増えてきていること、そして定員適正化計画の遂行で人件費は減少しているが、一方で委託料等の物件費が大幅に増えてきていることが挙げられる。公債費のピーク</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年度までは良化は厳しく、現状並みで推移すると見込んでいる。本市としては、類似団体と比較しても最低レベルにあることから、定員適正化計画を継続して職員数の減少を図るとともに、</a:t>
          </a:r>
          <a:r>
            <a:rPr kumimoji="1" lang="ja-JP" altLang="en-US" sz="1100">
              <a:solidFill>
                <a:schemeClr val="dk1"/>
              </a:solidFill>
              <a:effectLst/>
              <a:latin typeface="+mn-lt"/>
              <a:ea typeface="+mn-ea"/>
              <a:cs typeface="+mn-cs"/>
            </a:rPr>
            <a:t>橋本市財政健全化計画を策定し、</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a:t>
          </a:r>
          <a:r>
            <a:rPr kumimoji="1" lang="ja-JP" altLang="en-US" sz="1100">
              <a:solidFill>
                <a:schemeClr val="dk1"/>
              </a:solidFill>
              <a:effectLst/>
              <a:latin typeface="+mn-lt"/>
              <a:ea typeface="+mn-ea"/>
              <a:cs typeface="+mn-cs"/>
            </a:rPr>
            <a:t>め</a:t>
          </a:r>
          <a:r>
            <a:rPr lang="ja-JP" altLang="en-US" sz="1100" b="0" i="0" u="none" strike="noStrike" baseline="0" smtClean="0">
              <a:solidFill>
                <a:schemeClr val="dk1"/>
              </a:solidFill>
              <a:latin typeface="+mn-lt"/>
              <a:ea typeface="+mn-ea"/>
              <a:cs typeface="+mn-cs"/>
            </a:rPr>
            <a:t>財政のスリム化を図る。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57513</xdr:rowOff>
    </xdr:to>
    <xdr:cxnSp macro="">
      <xdr:nvCxnSpPr>
        <xdr:cNvPr id="131" name="直線コネクタ 130"/>
        <xdr:cNvCxnSpPr/>
      </xdr:nvCxnSpPr>
      <xdr:spPr>
        <a:xfrm>
          <a:off x="4114800" y="111535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104866</xdr:rowOff>
    </xdr:from>
    <xdr:to>
      <xdr:col>6</xdr:col>
      <xdr:colOff>0</xdr:colOff>
      <xdr:row>65</xdr:row>
      <xdr:rowOff>9253</xdr:rowOff>
    </xdr:to>
    <xdr:cxnSp macro="">
      <xdr:nvCxnSpPr>
        <xdr:cNvPr id="134" name="直線コネクタ 133"/>
        <xdr:cNvCxnSpPr/>
      </xdr:nvCxnSpPr>
      <xdr:spPr>
        <a:xfrm>
          <a:off x="3225800" y="1107766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104866</xdr:rowOff>
    </xdr:from>
    <xdr:to>
      <xdr:col>4</xdr:col>
      <xdr:colOff>482600</xdr:colOff>
      <xdr:row>65</xdr:row>
      <xdr:rowOff>57513</xdr:rowOff>
    </xdr:to>
    <xdr:cxnSp macro="">
      <xdr:nvCxnSpPr>
        <xdr:cNvPr id="137" name="直線コネクタ 136"/>
        <xdr:cNvCxnSpPr/>
      </xdr:nvCxnSpPr>
      <xdr:spPr>
        <a:xfrm flipV="1">
          <a:off x="2336800" y="110776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42817</xdr:rowOff>
    </xdr:from>
    <xdr:to>
      <xdr:col>3</xdr:col>
      <xdr:colOff>279400</xdr:colOff>
      <xdr:row>65</xdr:row>
      <xdr:rowOff>57513</xdr:rowOff>
    </xdr:to>
    <xdr:cxnSp macro="">
      <xdr:nvCxnSpPr>
        <xdr:cNvPr id="140" name="直線コネクタ 139"/>
        <xdr:cNvCxnSpPr/>
      </xdr:nvCxnSpPr>
      <xdr:spPr>
        <a:xfrm>
          <a:off x="1447800" y="1101561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6713</xdr:rowOff>
    </xdr:from>
    <xdr:to>
      <xdr:col>7</xdr:col>
      <xdr:colOff>203200</xdr:colOff>
      <xdr:row>65</xdr:row>
      <xdr:rowOff>108313</xdr:rowOff>
    </xdr:to>
    <xdr:sp macro="" textlink="">
      <xdr:nvSpPr>
        <xdr:cNvPr id="150" name="円/楕円 149"/>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150240</xdr:rowOff>
    </xdr:from>
    <xdr:ext cx="762000" cy="259045"/>
    <xdr:sp macro="" textlink="">
      <xdr:nvSpPr>
        <xdr:cNvPr id="151"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129903</xdr:rowOff>
    </xdr:from>
    <xdr:to>
      <xdr:col>6</xdr:col>
      <xdr:colOff>50800</xdr:colOff>
      <xdr:row>65</xdr:row>
      <xdr:rowOff>60053</xdr:rowOff>
    </xdr:to>
    <xdr:sp macro="" textlink="">
      <xdr:nvSpPr>
        <xdr:cNvPr id="152" name="円/楕円 151"/>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44830</xdr:rowOff>
    </xdr:from>
    <xdr:ext cx="736600" cy="259045"/>
    <xdr:sp macro="" textlink="">
      <xdr:nvSpPr>
        <xdr:cNvPr id="153" name="テキスト ボックス 152"/>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54066</xdr:rowOff>
    </xdr:from>
    <xdr:to>
      <xdr:col>4</xdr:col>
      <xdr:colOff>533400</xdr:colOff>
      <xdr:row>64</xdr:row>
      <xdr:rowOff>155666</xdr:rowOff>
    </xdr:to>
    <xdr:sp macro="" textlink="">
      <xdr:nvSpPr>
        <xdr:cNvPr id="154" name="円/楕円 153"/>
        <xdr:cNvSpPr/>
      </xdr:nvSpPr>
      <xdr:spPr>
        <a:xfrm>
          <a:off x="3175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140443</xdr:rowOff>
    </xdr:from>
    <xdr:ext cx="762000" cy="259045"/>
    <xdr:sp macro="" textlink="">
      <xdr:nvSpPr>
        <xdr:cNvPr id="155" name="テキスト ボックス 154"/>
        <xdr:cNvSpPr txBox="1"/>
      </xdr:nvSpPr>
      <xdr:spPr>
        <a:xfrm>
          <a:off x="2844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6713</xdr:rowOff>
    </xdr:from>
    <xdr:to>
      <xdr:col>3</xdr:col>
      <xdr:colOff>330200</xdr:colOff>
      <xdr:row>65</xdr:row>
      <xdr:rowOff>108313</xdr:rowOff>
    </xdr:to>
    <xdr:sp macro="" textlink="">
      <xdr:nvSpPr>
        <xdr:cNvPr id="156" name="円/楕円 155"/>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93090</xdr:rowOff>
    </xdr:from>
    <xdr:ext cx="762000" cy="259045"/>
    <xdr:sp macro="" textlink="">
      <xdr:nvSpPr>
        <xdr:cNvPr id="157" name="テキスト ボックス 156"/>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58" name="円/楕円 157"/>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59" name="テキスト ボックス 158"/>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定員適正化計画に基づき退職者の８割採用及び公設民営の認定こども園化を推進することで職員数の削減を図っていることから、人件費は年々減少している。一方、物件費については民間委託への転換が進み、委託料が増加していることもあり、年々増加傾向にある。委託料の増加要因ついては、検診等の保健衛生にかかる委託料が増加していることや認定こども園化に伴う指定管理料の増加</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が影響している。これらの経費は類似団体と比較しても、依然として高額であることから、今後も定員適正化の継続するとともに、橋本市財政健全化計画</a:t>
          </a:r>
          <a:r>
            <a:rPr kumimoji="1" lang="ja-JP" altLang="en-US" sz="1100">
              <a:solidFill>
                <a:schemeClr val="dk1"/>
              </a:solidFill>
              <a:effectLst/>
              <a:latin typeface="+mn-lt"/>
              <a:ea typeface="+mn-ea"/>
              <a:cs typeface="+mn-cs"/>
            </a:rPr>
            <a:t>により物件費等ランニングコストの縮減や</a:t>
          </a:r>
          <a:r>
            <a:rPr kumimoji="1" lang="ja-JP" altLang="ja-JP" sz="1100">
              <a:solidFill>
                <a:schemeClr val="dk1"/>
              </a:solidFill>
              <a:effectLst/>
              <a:latin typeface="+mn-lt"/>
              <a:ea typeface="+mn-ea"/>
              <a:cs typeface="+mn-cs"/>
            </a:rPr>
            <a:t>継続事業の見直し</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経常経費の縮減に努める。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17480</xdr:rowOff>
    </xdr:from>
    <xdr:to>
      <xdr:col>7</xdr:col>
      <xdr:colOff>152400</xdr:colOff>
      <xdr:row>86</xdr:row>
      <xdr:rowOff>27749</xdr:rowOff>
    </xdr:to>
    <xdr:cxnSp macro="">
      <xdr:nvCxnSpPr>
        <xdr:cNvPr id="194" name="直線コネクタ 193"/>
        <xdr:cNvCxnSpPr/>
      </xdr:nvCxnSpPr>
      <xdr:spPr>
        <a:xfrm>
          <a:off x="4114800" y="14762180"/>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97490</xdr:rowOff>
    </xdr:from>
    <xdr:to>
      <xdr:col>6</xdr:col>
      <xdr:colOff>0</xdr:colOff>
      <xdr:row>86</xdr:row>
      <xdr:rowOff>17480</xdr:rowOff>
    </xdr:to>
    <xdr:cxnSp macro="">
      <xdr:nvCxnSpPr>
        <xdr:cNvPr id="197" name="直線コネクタ 196"/>
        <xdr:cNvCxnSpPr/>
      </xdr:nvCxnSpPr>
      <xdr:spPr>
        <a:xfrm>
          <a:off x="3225800" y="14670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97490</xdr:rowOff>
    </xdr:from>
    <xdr:to>
      <xdr:col>4</xdr:col>
      <xdr:colOff>482600</xdr:colOff>
      <xdr:row>85</xdr:row>
      <xdr:rowOff>99595</xdr:rowOff>
    </xdr:to>
    <xdr:cxnSp macro="">
      <xdr:nvCxnSpPr>
        <xdr:cNvPr id="200" name="直線コネクタ 199"/>
        <xdr:cNvCxnSpPr/>
      </xdr:nvCxnSpPr>
      <xdr:spPr>
        <a:xfrm flipV="1">
          <a:off x="2336800" y="14670740"/>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99595</xdr:rowOff>
    </xdr:from>
    <xdr:to>
      <xdr:col>3</xdr:col>
      <xdr:colOff>279400</xdr:colOff>
      <xdr:row>85</xdr:row>
      <xdr:rowOff>105212</xdr:rowOff>
    </xdr:to>
    <xdr:cxnSp macro="">
      <xdr:nvCxnSpPr>
        <xdr:cNvPr id="203" name="直線コネクタ 202"/>
        <xdr:cNvCxnSpPr/>
      </xdr:nvCxnSpPr>
      <xdr:spPr>
        <a:xfrm flipV="1">
          <a:off x="1447800" y="14672845"/>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148399</xdr:rowOff>
    </xdr:from>
    <xdr:to>
      <xdr:col>7</xdr:col>
      <xdr:colOff>203200</xdr:colOff>
      <xdr:row>86</xdr:row>
      <xdr:rowOff>78549</xdr:rowOff>
    </xdr:to>
    <xdr:sp macro="" textlink="">
      <xdr:nvSpPr>
        <xdr:cNvPr id="213" name="円/楕円 212"/>
        <xdr:cNvSpPr/>
      </xdr:nvSpPr>
      <xdr:spPr>
        <a:xfrm>
          <a:off x="49022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120476</xdr:rowOff>
    </xdr:from>
    <xdr:ext cx="762000" cy="259045"/>
    <xdr:sp macro="" textlink="">
      <xdr:nvSpPr>
        <xdr:cNvPr id="214" name="人件費・物件費等の状況該当値テキスト"/>
        <xdr:cNvSpPr txBox="1"/>
      </xdr:nvSpPr>
      <xdr:spPr>
        <a:xfrm>
          <a:off x="5041900" y="1469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132,491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138130</xdr:rowOff>
    </xdr:from>
    <xdr:to>
      <xdr:col>6</xdr:col>
      <xdr:colOff>50800</xdr:colOff>
      <xdr:row>86</xdr:row>
      <xdr:rowOff>68280</xdr:rowOff>
    </xdr:to>
    <xdr:sp macro="" textlink="">
      <xdr:nvSpPr>
        <xdr:cNvPr id="215" name="円/楕円 214"/>
        <xdr:cNvSpPr/>
      </xdr:nvSpPr>
      <xdr:spPr>
        <a:xfrm>
          <a:off x="4064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53057</xdr:rowOff>
    </xdr:from>
    <xdr:ext cx="736600" cy="259045"/>
    <xdr:sp macro="" textlink="">
      <xdr:nvSpPr>
        <xdr:cNvPr id="216" name="テキスト ボックス 215"/>
        <xdr:cNvSpPr txBox="1"/>
      </xdr:nvSpPr>
      <xdr:spPr>
        <a:xfrm>
          <a:off x="3733800" y="1479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46690</xdr:rowOff>
    </xdr:from>
    <xdr:to>
      <xdr:col>4</xdr:col>
      <xdr:colOff>533400</xdr:colOff>
      <xdr:row>85</xdr:row>
      <xdr:rowOff>148290</xdr:rowOff>
    </xdr:to>
    <xdr:sp macro="" textlink="">
      <xdr:nvSpPr>
        <xdr:cNvPr id="217" name="円/楕円 216"/>
        <xdr:cNvSpPr/>
      </xdr:nvSpPr>
      <xdr:spPr>
        <a:xfrm>
          <a:off x="3175000" y="146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133067</xdr:rowOff>
    </xdr:from>
    <xdr:ext cx="762000" cy="259045"/>
    <xdr:sp macro="" textlink="">
      <xdr:nvSpPr>
        <xdr:cNvPr id="218" name="テキスト ボックス 217"/>
        <xdr:cNvSpPr txBox="1"/>
      </xdr:nvSpPr>
      <xdr:spPr>
        <a:xfrm>
          <a:off x="2844800" y="147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48795</xdr:rowOff>
    </xdr:from>
    <xdr:to>
      <xdr:col>3</xdr:col>
      <xdr:colOff>330200</xdr:colOff>
      <xdr:row>85</xdr:row>
      <xdr:rowOff>150395</xdr:rowOff>
    </xdr:to>
    <xdr:sp macro="" textlink="">
      <xdr:nvSpPr>
        <xdr:cNvPr id="219" name="円/楕円 218"/>
        <xdr:cNvSpPr/>
      </xdr:nvSpPr>
      <xdr:spPr>
        <a:xfrm>
          <a:off x="2286000" y="146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135172</xdr:rowOff>
    </xdr:from>
    <xdr:ext cx="762000" cy="259045"/>
    <xdr:sp macro="" textlink="">
      <xdr:nvSpPr>
        <xdr:cNvPr id="220" name="テキスト ボックス 219"/>
        <xdr:cNvSpPr txBox="1"/>
      </xdr:nvSpPr>
      <xdr:spPr>
        <a:xfrm>
          <a:off x="1955800" y="1470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54412</xdr:rowOff>
    </xdr:from>
    <xdr:to>
      <xdr:col>2</xdr:col>
      <xdr:colOff>127000</xdr:colOff>
      <xdr:row>85</xdr:row>
      <xdr:rowOff>156012</xdr:rowOff>
    </xdr:to>
    <xdr:sp macro="" textlink="">
      <xdr:nvSpPr>
        <xdr:cNvPr id="221" name="円/楕円 220"/>
        <xdr:cNvSpPr/>
      </xdr:nvSpPr>
      <xdr:spPr>
        <a:xfrm>
          <a:off x="1397000" y="146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140789</xdr:rowOff>
    </xdr:from>
    <xdr:ext cx="762000" cy="259045"/>
    <xdr:sp macro="" textlink="">
      <xdr:nvSpPr>
        <xdr:cNvPr id="222" name="テキスト ボックス 221"/>
        <xdr:cNvSpPr txBox="1"/>
      </xdr:nvSpPr>
      <xdr:spPr>
        <a:xfrm>
          <a:off x="1066800" y="1471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000" b="0" i="0" baseline="0">
              <a:solidFill>
                <a:schemeClr val="dk1"/>
              </a:solidFill>
              <a:effectLst/>
              <a:latin typeface="+mn-lt"/>
              <a:ea typeface="+mn-ea"/>
              <a:cs typeface="+mn-cs"/>
            </a:rPr>
            <a:t>本市のラスパイレス指数は昨年より</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ポイントの減少となり、全国市平均より</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ポイント下回った。これは、財政健全化の一環として平成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年度より本市独自の給与減額（高齢層職員が多い</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6</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級において給料減額）を行なっていることが大きな要因となっており、</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ポイント減少した。また、ラスパイレス指数を引き上げる要因となっていた高齢層職員の退職により</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ポイント、職員の大卒・高卒の階層変動に伴い</a:t>
          </a:r>
          <a:r>
            <a:rPr kumimoji="1" lang="en-US" altLang="ja-JP" sz="1000" b="0" i="0" baseline="0">
              <a:solidFill>
                <a:schemeClr val="dk1"/>
              </a:solidFill>
              <a:effectLst/>
              <a:latin typeface="+mn-lt"/>
              <a:ea typeface="+mn-ea"/>
              <a:cs typeface="+mn-cs"/>
            </a:rPr>
            <a:t>0.4</a:t>
          </a:r>
          <a:r>
            <a:rPr kumimoji="1" lang="ja-JP" altLang="ja-JP" sz="1000" b="0" i="0" baseline="0">
              <a:solidFill>
                <a:schemeClr val="dk1"/>
              </a:solidFill>
              <a:effectLst/>
              <a:latin typeface="+mn-lt"/>
              <a:ea typeface="+mn-ea"/>
              <a:cs typeface="+mn-cs"/>
            </a:rPr>
            <a:t>ポイントの減少となったことも要因である。しかしながら、給与改定による給料表の引上げにより、引上げ額の大きい若年層職員が多いため、</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ポイント増加した。</a:t>
          </a:r>
          <a:endParaRPr lang="ja-JP" altLang="ja-JP" sz="1000">
            <a:effectLst/>
          </a:endParaRPr>
        </a:p>
        <a:p>
          <a:pPr eaLnBrk="1" fontAlgn="base" latinLnBrk="0" hangingPunct="1"/>
          <a:r>
            <a:rPr kumimoji="1" lang="ja-JP" altLang="ja-JP" sz="1000" b="0" i="0" baseline="0">
              <a:solidFill>
                <a:schemeClr val="dk1"/>
              </a:solidFill>
              <a:effectLst/>
              <a:latin typeface="+mn-lt"/>
              <a:ea typeface="+mn-ea"/>
              <a:cs typeface="+mn-cs"/>
            </a:rPr>
            <a:t>　今後も民間の給与水準を基に出されている人事院勧告や、和歌山県、県内他市及び近隣市町の給与制度の動向を注視し、適正な給料水準を保つように努めるが、給与減額を引続き行なっていくため、当分の間、全国市平均を下回る指数となることが見込まれる。</a:t>
          </a:r>
          <a:endParaRPr lang="ja-JP" altLang="ja-JP" sz="1000">
            <a:effectLst/>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84</xdr:row>
      <xdr:rowOff>7862</xdr:rowOff>
    </xdr:to>
    <xdr:cxnSp macro="">
      <xdr:nvCxnSpPr>
        <xdr:cNvPr id="258" name="直線コネクタ 257"/>
        <xdr:cNvCxnSpPr/>
      </xdr:nvCxnSpPr>
      <xdr:spPr>
        <a:xfrm flipV="1">
          <a:off x="16179800" y="14145382"/>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7862</xdr:rowOff>
    </xdr:to>
    <xdr:cxnSp macro="">
      <xdr:nvCxnSpPr>
        <xdr:cNvPr id="261" name="直線コネクタ 260"/>
        <xdr:cNvCxnSpPr/>
      </xdr:nvCxnSpPr>
      <xdr:spPr>
        <a:xfrm>
          <a:off x="15290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138793</xdr:rowOff>
    </xdr:to>
    <xdr:cxnSp macro="">
      <xdr:nvCxnSpPr>
        <xdr:cNvPr id="264" name="直線コネクタ 263"/>
        <xdr:cNvCxnSpPr/>
      </xdr:nvCxnSpPr>
      <xdr:spPr>
        <a:xfrm flipV="1">
          <a:off x="14401800" y="144096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138793</xdr:rowOff>
    </xdr:to>
    <xdr:cxnSp macro="">
      <xdr:nvCxnSpPr>
        <xdr:cNvPr id="267" name="直線コネクタ 266"/>
        <xdr:cNvCxnSpPr/>
      </xdr:nvCxnSpPr>
      <xdr:spPr>
        <a:xfrm>
          <a:off x="13512800" y="152944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2920</xdr:rowOff>
    </xdr:from>
    <xdr:ext cx="762000" cy="259045"/>
    <xdr:sp macro="" textlink="">
      <xdr:nvSpPr>
        <xdr:cNvPr id="284" name="テキスト ボックス 283"/>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１日合併により新橋本市となり、平成１８年４月１日を基準とした場合、１０年間で普通会計職員数を約１９％、１１９人削減した。平成２２年度までは退職者の５割以内採用、平成２３年度以降は退職者の８割以内採用を基準とした採用抑制を図ったほか、組織機構・事務事業・職員配置の見直し、民間委託の推進などにより定員の適正化を推進した。</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116840</xdr:rowOff>
    </xdr:to>
    <xdr:cxnSp macro="">
      <xdr:nvCxnSpPr>
        <xdr:cNvPr id="321" name="直線コネクタ 320"/>
        <xdr:cNvCxnSpPr/>
      </xdr:nvCxnSpPr>
      <xdr:spPr>
        <a:xfrm>
          <a:off x="16179800" y="1073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134938</xdr:rowOff>
    </xdr:to>
    <xdr:cxnSp macro="">
      <xdr:nvCxnSpPr>
        <xdr:cNvPr id="324" name="直線コネクタ 323"/>
        <xdr:cNvCxnSpPr/>
      </xdr:nvCxnSpPr>
      <xdr:spPr>
        <a:xfrm flipV="1">
          <a:off x="15290800" y="10738696"/>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134938</xdr:rowOff>
    </xdr:from>
    <xdr:to>
      <xdr:col>22</xdr:col>
      <xdr:colOff>203200</xdr:colOff>
      <xdr:row>63</xdr:row>
      <xdr:rowOff>7726</xdr:rowOff>
    </xdr:to>
    <xdr:cxnSp macro="">
      <xdr:nvCxnSpPr>
        <xdr:cNvPr id="327" name="直線コネクタ 326"/>
        <xdr:cNvCxnSpPr/>
      </xdr:nvCxnSpPr>
      <xdr:spPr>
        <a:xfrm flipV="1">
          <a:off x="14401800" y="107648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7726</xdr:rowOff>
    </xdr:from>
    <xdr:to>
      <xdr:col>21</xdr:col>
      <xdr:colOff>0</xdr:colOff>
      <xdr:row>63</xdr:row>
      <xdr:rowOff>19791</xdr:rowOff>
    </xdr:to>
    <xdr:cxnSp macro="">
      <xdr:nvCxnSpPr>
        <xdr:cNvPr id="330" name="直線コネクタ 329"/>
        <xdr:cNvCxnSpPr/>
      </xdr:nvCxnSpPr>
      <xdr:spPr>
        <a:xfrm flipV="1">
          <a:off x="13512800" y="108090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0" name="円/楕円 339"/>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41"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2" name="円/楕円 341"/>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3" name="テキスト ボックス 342"/>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84138</xdr:rowOff>
    </xdr:from>
    <xdr:to>
      <xdr:col>22</xdr:col>
      <xdr:colOff>254000</xdr:colOff>
      <xdr:row>63</xdr:row>
      <xdr:rowOff>14288</xdr:rowOff>
    </xdr:to>
    <xdr:sp macro="" textlink="">
      <xdr:nvSpPr>
        <xdr:cNvPr id="344" name="円/楕円 343"/>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170515</xdr:rowOff>
    </xdr:from>
    <xdr:ext cx="762000" cy="259045"/>
    <xdr:sp macro="" textlink="">
      <xdr:nvSpPr>
        <xdr:cNvPr id="345" name="テキスト ボックス 344"/>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128376</xdr:rowOff>
    </xdr:from>
    <xdr:to>
      <xdr:col>21</xdr:col>
      <xdr:colOff>50800</xdr:colOff>
      <xdr:row>63</xdr:row>
      <xdr:rowOff>58526</xdr:rowOff>
    </xdr:to>
    <xdr:sp macro="" textlink="">
      <xdr:nvSpPr>
        <xdr:cNvPr id="346" name="円/楕円 345"/>
        <xdr:cNvSpPr/>
      </xdr:nvSpPr>
      <xdr:spPr>
        <a:xfrm>
          <a:off x="14351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43303</xdr:rowOff>
    </xdr:from>
    <xdr:ext cx="762000" cy="259045"/>
    <xdr:sp macro="" textlink="">
      <xdr:nvSpPr>
        <xdr:cNvPr id="347" name="テキスト ボックス 346"/>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48" name="円/楕円 347"/>
        <xdr:cNvSpPr/>
      </xdr:nvSpPr>
      <xdr:spPr>
        <a:xfrm>
          <a:off x="13462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49" name="テキスト ボックス 348"/>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本市の実質公債比率は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か年でみると微減</a:t>
          </a:r>
          <a:r>
            <a:rPr kumimoji="1" lang="ja-JP" altLang="ja-JP" sz="1100" b="0" i="0" baseline="0">
              <a:solidFill>
                <a:schemeClr val="dk1"/>
              </a:solidFill>
              <a:effectLst/>
              <a:latin typeface="+mn-lt"/>
              <a:ea typeface="+mn-ea"/>
              <a:cs typeface="+mn-cs"/>
            </a:rPr>
            <a:t>傾向にある。この要因として、普通会計における公債費が年々増加しているものの、病院事業債等の大きな償還がピークを過ぎて減少していることや普通交付税が増加したことなどが挙げられる。しかしながら、類似団体と比較すると依然として高い数値となっており、さらに今後は合併による新市まちづくり計画により実施した大型公共事業で借入れた市債の元金償還が本格化して</a:t>
          </a:r>
          <a:r>
            <a:rPr kumimoji="1" lang="ja-JP" altLang="en-US" sz="1100" b="0" i="0" baseline="0">
              <a:solidFill>
                <a:schemeClr val="dk1"/>
              </a:solidFill>
              <a:effectLst/>
              <a:latin typeface="+mn-lt"/>
              <a:ea typeface="+mn-ea"/>
              <a:cs typeface="+mn-cs"/>
            </a:rPr>
            <a:t>ピークとなる平成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年度まで</a:t>
          </a:r>
          <a:r>
            <a:rPr kumimoji="1" lang="ja-JP" altLang="ja-JP" sz="1100" b="0" i="0" baseline="0">
              <a:solidFill>
                <a:schemeClr val="dk1"/>
              </a:solidFill>
              <a:effectLst/>
              <a:latin typeface="+mn-lt"/>
              <a:ea typeface="+mn-ea"/>
              <a:cs typeface="+mn-cs"/>
            </a:rPr>
            <a:t>公債費が増加していくことから、当面は当該比率も良化が見込めない状況にあるが、新市まちづくり計画による大型公共事業は概ね完了していることもあり、公債費のピークが過ぎる平成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年度以降は良化していく見込みである。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58103</xdr:rowOff>
    </xdr:to>
    <xdr:cxnSp macro="">
      <xdr:nvCxnSpPr>
        <xdr:cNvPr id="379" name="直線コネクタ 378"/>
        <xdr:cNvCxnSpPr/>
      </xdr:nvCxnSpPr>
      <xdr:spPr>
        <a:xfrm>
          <a:off x="16179800" y="70754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64135</xdr:rowOff>
    </xdr:to>
    <xdr:cxnSp macro="">
      <xdr:nvCxnSpPr>
        <xdr:cNvPr id="382" name="直線コネクタ 381"/>
        <xdr:cNvCxnSpPr/>
      </xdr:nvCxnSpPr>
      <xdr:spPr>
        <a:xfrm flipV="1">
          <a:off x="15290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82232</xdr:rowOff>
    </xdr:to>
    <xdr:cxnSp macro="">
      <xdr:nvCxnSpPr>
        <xdr:cNvPr id="385" name="直線コネクタ 384"/>
        <xdr:cNvCxnSpPr/>
      </xdr:nvCxnSpPr>
      <xdr:spPr>
        <a:xfrm flipV="1">
          <a:off x="14401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106363</xdr:rowOff>
    </xdr:to>
    <xdr:cxnSp macro="">
      <xdr:nvCxnSpPr>
        <xdr:cNvPr id="388" name="直線コネクタ 387"/>
        <xdr:cNvCxnSpPr/>
      </xdr:nvCxnSpPr>
      <xdr:spPr>
        <a:xfrm flipV="1">
          <a:off x="13512800" y="711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8" name="円/楕円 397"/>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9"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0" name="円/楕円 399"/>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1" name="テキスト ボックス 40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2" name="円/楕円 401"/>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3" name="テキスト ボックス 402"/>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4" name="円/楕円 403"/>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5" name="テキスト ボックス 404"/>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6" name="円/楕円 405"/>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7" name="テキスト ボックス 406"/>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本市の将来負担比率は、平成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年度から減少傾向にある。この要因としては、</a:t>
          </a:r>
          <a:r>
            <a:rPr kumimoji="1" lang="ja-JP" altLang="en-US" sz="1100">
              <a:solidFill>
                <a:schemeClr val="dk1"/>
              </a:solidFill>
              <a:effectLst/>
              <a:latin typeface="+mn-lt"/>
              <a:ea typeface="+mn-ea"/>
              <a:cs typeface="+mn-cs"/>
            </a:rPr>
            <a:t>大型公共事業が集中したこともあり</a:t>
          </a:r>
          <a:r>
            <a:rPr kumimoji="1" lang="ja-JP" altLang="ja-JP" sz="1100">
              <a:solidFill>
                <a:schemeClr val="dk1"/>
              </a:solidFill>
              <a:effectLst/>
              <a:latin typeface="+mn-lt"/>
              <a:ea typeface="+mn-ea"/>
              <a:cs typeface="+mn-cs"/>
            </a:rPr>
            <a:t>地方債残高が年々増えているものの、下水道事業及び病院事業にかかる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債の償還が進み、借入残高が減少していることと平成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年度に土地開発公社の負債を精算し解散したことなどが考えられる。しかしながら、依然として類似団体及び県下自治体と比較しても最低レベルである。今後の見通しとしては、</a:t>
          </a:r>
          <a:r>
            <a:rPr lang="ja-JP" altLang="en-US" sz="1100" b="0" i="0" u="none" strike="noStrike" baseline="0" smtClean="0">
              <a:solidFill>
                <a:schemeClr val="dk1"/>
              </a:solidFill>
              <a:latin typeface="+mn-lt"/>
              <a:ea typeface="+mn-ea"/>
              <a:cs typeface="+mn-cs"/>
            </a:rPr>
            <a:t>新市まちづくり計画に伴う大型公共事業が概ね完了し、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をピークに地方</a:t>
          </a:r>
          <a:r>
            <a:rPr kumimoji="1" lang="ja-JP" altLang="ja-JP" sz="1100">
              <a:solidFill>
                <a:schemeClr val="dk1"/>
              </a:solidFill>
              <a:effectLst/>
              <a:latin typeface="+mn-lt"/>
              <a:ea typeface="+mn-ea"/>
              <a:cs typeface="+mn-cs"/>
            </a:rPr>
            <a:t>債残高が減少していく見込みであ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、さらに良化していく見込みである。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141055</xdr:rowOff>
    </xdr:from>
    <xdr:to>
      <xdr:col>24</xdr:col>
      <xdr:colOff>558800</xdr:colOff>
      <xdr:row>20</xdr:row>
      <xdr:rowOff>107146</xdr:rowOff>
    </xdr:to>
    <xdr:cxnSp macro="">
      <xdr:nvCxnSpPr>
        <xdr:cNvPr id="441" name="直線コネクタ 440"/>
        <xdr:cNvCxnSpPr/>
      </xdr:nvCxnSpPr>
      <xdr:spPr>
        <a:xfrm flipV="1">
          <a:off x="16179800" y="3398605"/>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107146</xdr:rowOff>
    </xdr:from>
    <xdr:to>
      <xdr:col>23</xdr:col>
      <xdr:colOff>406400</xdr:colOff>
      <xdr:row>20</xdr:row>
      <xdr:rowOff>108754</xdr:rowOff>
    </xdr:to>
    <xdr:cxnSp macro="">
      <xdr:nvCxnSpPr>
        <xdr:cNvPr id="444" name="直線コネクタ 443"/>
        <xdr:cNvCxnSpPr/>
      </xdr:nvCxnSpPr>
      <xdr:spPr>
        <a:xfrm flipV="1">
          <a:off x="15290800" y="353614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108754</xdr:rowOff>
    </xdr:from>
    <xdr:to>
      <xdr:col>22</xdr:col>
      <xdr:colOff>203200</xdr:colOff>
      <xdr:row>21</xdr:row>
      <xdr:rowOff>29803</xdr:rowOff>
    </xdr:to>
    <xdr:cxnSp macro="">
      <xdr:nvCxnSpPr>
        <xdr:cNvPr id="447" name="直線コネクタ 446"/>
        <xdr:cNvCxnSpPr/>
      </xdr:nvCxnSpPr>
      <xdr:spPr>
        <a:xfrm flipV="1">
          <a:off x="14401800" y="353775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29803</xdr:rowOff>
    </xdr:from>
    <xdr:to>
      <xdr:col>21</xdr:col>
      <xdr:colOff>0</xdr:colOff>
      <xdr:row>21</xdr:row>
      <xdr:rowOff>68411</xdr:rowOff>
    </xdr:to>
    <xdr:cxnSp macro="">
      <xdr:nvCxnSpPr>
        <xdr:cNvPr id="450" name="直線コネクタ 449"/>
        <xdr:cNvCxnSpPr/>
      </xdr:nvCxnSpPr>
      <xdr:spPr>
        <a:xfrm flipV="1">
          <a:off x="13512800" y="36302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90255</xdr:rowOff>
    </xdr:from>
    <xdr:to>
      <xdr:col>24</xdr:col>
      <xdr:colOff>609600</xdr:colOff>
      <xdr:row>20</xdr:row>
      <xdr:rowOff>20405</xdr:rowOff>
    </xdr:to>
    <xdr:sp macro="" textlink="">
      <xdr:nvSpPr>
        <xdr:cNvPr id="460" name="円/楕円 459"/>
        <xdr:cNvSpPr/>
      </xdr:nvSpPr>
      <xdr:spPr>
        <a:xfrm>
          <a:off x="169672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62332</xdr:rowOff>
    </xdr:from>
    <xdr:ext cx="762000" cy="259045"/>
    <xdr:sp macro="" textlink="">
      <xdr:nvSpPr>
        <xdr:cNvPr id="461" name="将来負担の状況該当値テキスト"/>
        <xdr:cNvSpPr txBox="1"/>
      </xdr:nvSpPr>
      <xdr:spPr>
        <a:xfrm>
          <a:off x="17106900" y="331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56346</xdr:rowOff>
    </xdr:from>
    <xdr:to>
      <xdr:col>23</xdr:col>
      <xdr:colOff>457200</xdr:colOff>
      <xdr:row>20</xdr:row>
      <xdr:rowOff>157946</xdr:rowOff>
    </xdr:to>
    <xdr:sp macro="" textlink="">
      <xdr:nvSpPr>
        <xdr:cNvPr id="462" name="円/楕円 461"/>
        <xdr:cNvSpPr/>
      </xdr:nvSpPr>
      <xdr:spPr>
        <a:xfrm>
          <a:off x="16129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142723</xdr:rowOff>
    </xdr:from>
    <xdr:ext cx="736600" cy="259045"/>
    <xdr:sp macro="" textlink="">
      <xdr:nvSpPr>
        <xdr:cNvPr id="463" name="テキスト ボックス 462"/>
        <xdr:cNvSpPr txBox="1"/>
      </xdr:nvSpPr>
      <xdr:spPr>
        <a:xfrm>
          <a:off x="15798800" y="35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57954</xdr:rowOff>
    </xdr:from>
    <xdr:to>
      <xdr:col>22</xdr:col>
      <xdr:colOff>254000</xdr:colOff>
      <xdr:row>20</xdr:row>
      <xdr:rowOff>159554</xdr:rowOff>
    </xdr:to>
    <xdr:sp macro="" textlink="">
      <xdr:nvSpPr>
        <xdr:cNvPr id="464" name="円/楕円 463"/>
        <xdr:cNvSpPr/>
      </xdr:nvSpPr>
      <xdr:spPr>
        <a:xfrm>
          <a:off x="15240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144331</xdr:rowOff>
    </xdr:from>
    <xdr:ext cx="762000" cy="259045"/>
    <xdr:sp macro="" textlink="">
      <xdr:nvSpPr>
        <xdr:cNvPr id="465" name="テキスト ボックス 464"/>
        <xdr:cNvSpPr txBox="1"/>
      </xdr:nvSpPr>
      <xdr:spPr>
        <a:xfrm>
          <a:off x="14909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150453</xdr:rowOff>
    </xdr:from>
    <xdr:to>
      <xdr:col>21</xdr:col>
      <xdr:colOff>50800</xdr:colOff>
      <xdr:row>21</xdr:row>
      <xdr:rowOff>80603</xdr:rowOff>
    </xdr:to>
    <xdr:sp macro="" textlink="">
      <xdr:nvSpPr>
        <xdr:cNvPr id="466" name="円/楕円 465"/>
        <xdr:cNvSpPr/>
      </xdr:nvSpPr>
      <xdr:spPr>
        <a:xfrm>
          <a:off x="14351000" y="35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65380</xdr:rowOff>
    </xdr:from>
    <xdr:ext cx="762000" cy="259045"/>
    <xdr:sp macro="" textlink="">
      <xdr:nvSpPr>
        <xdr:cNvPr id="467" name="テキスト ボックス 466"/>
        <xdr:cNvSpPr txBox="1"/>
      </xdr:nvSpPr>
      <xdr:spPr>
        <a:xfrm>
          <a:off x="14020800" y="366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17611</xdr:rowOff>
    </xdr:from>
    <xdr:to>
      <xdr:col>19</xdr:col>
      <xdr:colOff>533400</xdr:colOff>
      <xdr:row>21</xdr:row>
      <xdr:rowOff>119211</xdr:rowOff>
    </xdr:to>
    <xdr:sp macro="" textlink="">
      <xdr:nvSpPr>
        <xdr:cNvPr id="468" name="円/楕円 467"/>
        <xdr:cNvSpPr/>
      </xdr:nvSpPr>
      <xdr:spPr>
        <a:xfrm>
          <a:off x="13462000" y="36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103988</xdr:rowOff>
    </xdr:from>
    <xdr:ext cx="762000" cy="259045"/>
    <xdr:sp macro="" textlink="">
      <xdr:nvSpPr>
        <xdr:cNvPr id="469" name="テキスト ボックス 468"/>
        <xdr:cNvSpPr txBox="1"/>
      </xdr:nvSpPr>
      <xdr:spPr>
        <a:xfrm>
          <a:off x="13131800" y="370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人件費は、定員適正化計画及び公設民営の認定こども園化の推進により職員数の削減を継続して実施していることもあり、年々減少している。しかしながら、類似団体と比較</a:t>
          </a:r>
          <a:r>
            <a:rPr kumimoji="1" lang="ja-JP" altLang="en-US" sz="1100">
              <a:solidFill>
                <a:schemeClr val="dk1"/>
              </a:solidFill>
              <a:effectLst/>
              <a:latin typeface="+mn-lt"/>
              <a:ea typeface="+mn-ea"/>
              <a:cs typeface="+mn-cs"/>
            </a:rPr>
            <a:t>しても若干</a:t>
          </a:r>
          <a:r>
            <a:rPr kumimoji="1" lang="ja-JP" altLang="ja-JP" sz="1100">
              <a:solidFill>
                <a:schemeClr val="dk1"/>
              </a:solidFill>
              <a:effectLst/>
              <a:latin typeface="+mn-lt"/>
              <a:ea typeface="+mn-ea"/>
              <a:cs typeface="+mn-cs"/>
            </a:rPr>
            <a:t>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事務の効率化や業務体制の見直し等による時間外手当の削減に努める。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37</xdr:row>
      <xdr:rowOff>4536</xdr:rowOff>
    </xdr:to>
    <xdr:cxnSp macro="">
      <xdr:nvCxnSpPr>
        <xdr:cNvPr id="68" name="直線コネクタ 67"/>
        <xdr:cNvCxnSpPr/>
      </xdr:nvCxnSpPr>
      <xdr:spPr>
        <a:xfrm flipV="1">
          <a:off x="3987800" y="622408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24130</xdr:rowOff>
    </xdr:to>
    <xdr:cxnSp macro="">
      <xdr:nvCxnSpPr>
        <xdr:cNvPr id="71" name="直線コネクタ 70"/>
        <xdr:cNvCxnSpPr/>
      </xdr:nvCxnSpPr>
      <xdr:spPr>
        <a:xfrm flipV="1">
          <a:off x="3098800" y="6348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141696</xdr:rowOff>
    </xdr:to>
    <xdr:cxnSp macro="">
      <xdr:nvCxnSpPr>
        <xdr:cNvPr id="74" name="直線コネクタ 73"/>
        <xdr:cNvCxnSpPr/>
      </xdr:nvCxnSpPr>
      <xdr:spPr>
        <a:xfrm flipV="1">
          <a:off x="2209800" y="636778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141696</xdr:rowOff>
    </xdr:from>
    <xdr:to>
      <xdr:col>3</xdr:col>
      <xdr:colOff>142875</xdr:colOff>
      <xdr:row>37</xdr:row>
      <xdr:rowOff>148227</xdr:rowOff>
    </xdr:to>
    <xdr:cxnSp macro="">
      <xdr:nvCxnSpPr>
        <xdr:cNvPr id="77" name="直線コネクタ 76"/>
        <xdr:cNvCxnSpPr/>
      </xdr:nvCxnSpPr>
      <xdr:spPr>
        <a:xfrm flipV="1">
          <a:off x="1320800" y="6485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1089</xdr:rowOff>
    </xdr:from>
    <xdr:to>
      <xdr:col>7</xdr:col>
      <xdr:colOff>66675</xdr:colOff>
      <xdr:row>36</xdr:row>
      <xdr:rowOff>102689</xdr:rowOff>
    </xdr:to>
    <xdr:sp macro="" textlink="">
      <xdr:nvSpPr>
        <xdr:cNvPr id="87" name="円/楕円 86"/>
        <xdr:cNvSpPr/>
      </xdr:nvSpPr>
      <xdr:spPr>
        <a:xfrm>
          <a:off x="4775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144616</xdr:rowOff>
    </xdr:from>
    <xdr:ext cx="762000" cy="259045"/>
    <xdr:sp macro="" textlink="">
      <xdr:nvSpPr>
        <xdr:cNvPr id="88" name="人件費該当値テキスト"/>
        <xdr:cNvSpPr txBox="1"/>
      </xdr:nvSpPr>
      <xdr:spPr>
        <a:xfrm>
          <a:off x="49149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91" name="円/楕円 90"/>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2" name="テキスト ボックス 9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90896</xdr:rowOff>
    </xdr:from>
    <xdr:to>
      <xdr:col>3</xdr:col>
      <xdr:colOff>193675</xdr:colOff>
      <xdr:row>38</xdr:row>
      <xdr:rowOff>21045</xdr:rowOff>
    </xdr:to>
    <xdr:sp macro="" textlink="">
      <xdr:nvSpPr>
        <xdr:cNvPr id="93" name="円/楕円 92"/>
        <xdr:cNvSpPr/>
      </xdr:nvSpPr>
      <xdr:spPr>
        <a:xfrm>
          <a:off x="2159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5823</xdr:rowOff>
    </xdr:from>
    <xdr:ext cx="762000" cy="259045"/>
    <xdr:sp macro="" textlink="">
      <xdr:nvSpPr>
        <xdr:cNvPr id="94" name="テキスト ボックス 93"/>
        <xdr:cNvSpPr txBox="1"/>
      </xdr:nvSpPr>
      <xdr:spPr>
        <a:xfrm>
          <a:off x="1828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97427</xdr:rowOff>
    </xdr:from>
    <xdr:to>
      <xdr:col>1</xdr:col>
      <xdr:colOff>676275</xdr:colOff>
      <xdr:row>38</xdr:row>
      <xdr:rowOff>27577</xdr:rowOff>
    </xdr:to>
    <xdr:sp macro="" textlink="">
      <xdr:nvSpPr>
        <xdr:cNvPr id="95" name="円/楕円 94"/>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12354</xdr:rowOff>
    </xdr:from>
    <xdr:ext cx="762000" cy="259045"/>
    <xdr:sp macro="" textlink="">
      <xdr:nvSpPr>
        <xdr:cNvPr id="96" name="テキスト ボックス 95"/>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物件費は年々増加傾向にある。この要因として、検診等の保健衛生にかかる委託料が増加していることや認定こども園化に伴う指定管理料の増加</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影響で年々増加している。</a:t>
          </a:r>
          <a:r>
            <a:rPr kumimoji="1" lang="ja-JP" altLang="en-US" sz="1100">
              <a:solidFill>
                <a:schemeClr val="dk1"/>
              </a:solidFill>
              <a:effectLst/>
              <a:latin typeface="+mn-lt"/>
              <a:ea typeface="+mn-ea"/>
              <a:cs typeface="+mn-cs"/>
            </a:rPr>
            <a:t>類似団体と比較して若干低い水準にあるものの、増加傾向にあるため、</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a:t>
          </a:r>
          <a:r>
            <a:rPr kumimoji="1" lang="ja-JP" altLang="en-US" sz="1100">
              <a:solidFill>
                <a:schemeClr val="dk1"/>
              </a:solidFill>
              <a:effectLst/>
              <a:latin typeface="+mn-lt"/>
              <a:ea typeface="+mn-ea"/>
              <a:cs typeface="+mn-cs"/>
            </a:rPr>
            <a:t>物件費の抑制</a:t>
          </a:r>
          <a:r>
            <a:rPr kumimoji="1"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54610</xdr:rowOff>
    </xdr:to>
    <xdr:cxnSp macro="">
      <xdr:nvCxnSpPr>
        <xdr:cNvPr id="129" name="直線コネクタ 128"/>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1270</xdr:rowOff>
    </xdr:to>
    <xdr:cxnSp macro="">
      <xdr:nvCxnSpPr>
        <xdr:cNvPr id="132" name="直線コネクタ 131"/>
        <xdr:cNvCxnSpPr/>
      </xdr:nvCxnSpPr>
      <xdr:spPr>
        <a:xfrm>
          <a:off x="14782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134620</xdr:rowOff>
    </xdr:to>
    <xdr:cxnSp macro="">
      <xdr:nvCxnSpPr>
        <xdr:cNvPr id="135" name="直線コネクタ 134"/>
        <xdr:cNvCxnSpPr/>
      </xdr:nvCxnSpPr>
      <xdr:spPr>
        <a:xfrm>
          <a:off x="13893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8" name="直線コネクタ 137"/>
        <xdr:cNvCxnSpPr/>
      </xdr:nvCxnSpPr>
      <xdr:spPr>
        <a:xfrm>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8" name="円/楕円 147"/>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9"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50" name="円/楕円 149"/>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51" name="テキスト ボックス 150"/>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2" name="円/楕円 151"/>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53" name="テキスト ボックス 15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4" name="円/楕円 153"/>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5" name="テキスト ボックス 15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6" name="円/楕円 155"/>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7" name="テキスト ボックス 15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中学生医療費の無償化を開始</a:t>
          </a:r>
          <a:r>
            <a:rPr kumimoji="1" lang="ja-JP" altLang="en-US" sz="1100">
              <a:solidFill>
                <a:schemeClr val="dk1"/>
              </a:solidFill>
              <a:effectLst/>
              <a:latin typeface="+mn-lt"/>
              <a:ea typeface="+mn-ea"/>
              <a:cs typeface="+mn-cs"/>
            </a:rPr>
            <a:t>したことや</a:t>
          </a:r>
          <a:r>
            <a:rPr kumimoji="1" lang="ja-JP" altLang="ja-JP" sz="1100">
              <a:solidFill>
                <a:schemeClr val="dk1"/>
              </a:solidFill>
              <a:effectLst/>
              <a:latin typeface="+mn-lt"/>
              <a:ea typeface="+mn-ea"/>
              <a:cs typeface="+mn-cs"/>
            </a:rPr>
            <a:t>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12700</xdr:rowOff>
    </xdr:to>
    <xdr:cxnSp macro="">
      <xdr:nvCxnSpPr>
        <xdr:cNvPr id="194" name="直線コネクタ 193"/>
        <xdr:cNvCxnSpPr/>
      </xdr:nvCxnSpPr>
      <xdr:spPr>
        <a:xfrm>
          <a:off x="3987800" y="915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127000</xdr:rowOff>
    </xdr:to>
    <xdr:cxnSp macro="">
      <xdr:nvCxnSpPr>
        <xdr:cNvPr id="197" name="直線コネクタ 196"/>
        <xdr:cNvCxnSpPr/>
      </xdr:nvCxnSpPr>
      <xdr:spPr>
        <a:xfrm flipV="1">
          <a:off x="3098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136525</xdr:rowOff>
    </xdr:to>
    <xdr:cxnSp macro="">
      <xdr:nvCxnSpPr>
        <xdr:cNvPr id="200" name="直線コネクタ 199"/>
        <xdr:cNvCxnSpPr/>
      </xdr:nvCxnSpPr>
      <xdr:spPr>
        <a:xfrm flipV="1">
          <a:off x="2209800" y="9213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136525</xdr:rowOff>
    </xdr:to>
    <xdr:cxnSp macro="">
      <xdr:nvCxnSpPr>
        <xdr:cNvPr id="203" name="直線コネクタ 202"/>
        <xdr:cNvCxnSpPr/>
      </xdr:nvCxnSpPr>
      <xdr:spPr>
        <a:xfrm>
          <a:off x="1320800" y="9156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3" name="円/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5" name="円/楕円 21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6" name="テキスト ボックス 21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7" name="円/楕円 21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8" name="テキスト ボックス 21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85725</xdr:rowOff>
    </xdr:from>
    <xdr:to>
      <xdr:col>3</xdr:col>
      <xdr:colOff>193675</xdr:colOff>
      <xdr:row>54</xdr:row>
      <xdr:rowOff>15875</xdr:rowOff>
    </xdr:to>
    <xdr:sp macro="" textlink="">
      <xdr:nvSpPr>
        <xdr:cNvPr id="219" name="円/楕円 218"/>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26052</xdr:rowOff>
    </xdr:from>
    <xdr:ext cx="762000" cy="259045"/>
    <xdr:sp macro="" textlink="">
      <xdr:nvSpPr>
        <xdr:cNvPr id="220" name="テキスト ボックス 219"/>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1" name="円/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a:t>
          </a:r>
          <a:r>
            <a:rPr kumimoji="1" lang="ja-JP" altLang="en-US" sz="1100">
              <a:solidFill>
                <a:schemeClr val="dk1"/>
              </a:solidFill>
              <a:effectLst/>
              <a:latin typeface="+mn-lt"/>
              <a:ea typeface="+mn-ea"/>
              <a:cs typeface="+mn-cs"/>
            </a:rPr>
            <a:t>国民健康保険事業や後期高齢者医療事業</a:t>
          </a:r>
          <a:r>
            <a:rPr kumimoji="1" lang="ja-JP" altLang="ja-JP" sz="1100">
              <a:solidFill>
                <a:schemeClr val="dk1"/>
              </a:solidFill>
              <a:effectLst/>
              <a:latin typeface="+mn-lt"/>
              <a:ea typeface="+mn-ea"/>
              <a:cs typeface="+mn-cs"/>
            </a:rPr>
            <a:t>など社会保障にかかる繰出金が年々増加しているため増加傾向にある。類似団体より数値が高いのは、下水道事業への基準外繰出金が多いことが要因とみており、今後はさらに社会保障にかかる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下水道事業については計画地域の見直しなど事業の縮小による繰出金の減少を視野に入れ、繰出金全体で増加の抑制に努める。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130810</xdr:rowOff>
    </xdr:to>
    <xdr:cxnSp macro="">
      <xdr:nvCxnSpPr>
        <xdr:cNvPr id="255" name="直線コネクタ 254"/>
        <xdr:cNvCxnSpPr/>
      </xdr:nvCxnSpPr>
      <xdr:spPr>
        <a:xfrm>
          <a:off x="15671800" y="9850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58" name="直線コネクタ 257"/>
        <xdr:cNvCxnSpPr/>
      </xdr:nvCxnSpPr>
      <xdr:spPr>
        <a:xfrm>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92710</xdr:rowOff>
    </xdr:to>
    <xdr:cxnSp macro="">
      <xdr:nvCxnSpPr>
        <xdr:cNvPr id="261" name="直線コネクタ 260"/>
        <xdr:cNvCxnSpPr/>
      </xdr:nvCxnSpPr>
      <xdr:spPr>
        <a:xfrm flipV="1">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123190</xdr:rowOff>
    </xdr:to>
    <xdr:cxnSp macro="">
      <xdr:nvCxnSpPr>
        <xdr:cNvPr id="264" name="直線コネクタ 263"/>
        <xdr:cNvCxnSpPr/>
      </xdr:nvCxnSpPr>
      <xdr:spPr>
        <a:xfrm flipV="1">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4" name="円/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6" name="円/楕円 27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7" name="テキスト ボックス 27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8" name="円/楕円 27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9" name="テキスト ボックス 27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80" name="円/楕円 27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81" name="テキスト ボックス 28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年度で国体開催や環境管理センターにかかる負担金の増加があったものの、</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橋本市財政健全化計画により</a:t>
          </a:r>
          <a:r>
            <a:rPr kumimoji="0" lang="ja-JP" altLang="en-US" sz="1100" b="0" i="0" u="none" strike="noStrike" baseline="0" smtClean="0">
              <a:solidFill>
                <a:schemeClr val="dk1"/>
              </a:solidFill>
              <a:effectLst/>
              <a:latin typeface="+mn-lt"/>
              <a:ea typeface="+mn-ea"/>
              <a:cs typeface="+mn-cs"/>
            </a:rPr>
            <a:t>各種</a:t>
          </a:r>
          <a:r>
            <a:rPr lang="ja-JP" altLang="en-US" sz="1100" b="0" i="0" u="none" strike="noStrike" baseline="0" smtClean="0">
              <a:solidFill>
                <a:schemeClr val="dk1"/>
              </a:solidFill>
              <a:latin typeface="+mn-lt"/>
              <a:ea typeface="+mn-ea"/>
              <a:cs typeface="+mn-cs"/>
            </a:rPr>
            <a:t>補助金の在り方を見直し、補助費の縮減を図る。</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140716</xdr:rowOff>
    </xdr:to>
    <xdr:cxnSp macro="">
      <xdr:nvCxnSpPr>
        <xdr:cNvPr id="313" name="直線コネクタ 312"/>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140716</xdr:rowOff>
    </xdr:to>
    <xdr:cxnSp macro="">
      <xdr:nvCxnSpPr>
        <xdr:cNvPr id="316" name="直線コネクタ 315"/>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19" name="直線コネクタ 318"/>
        <xdr:cNvCxnSpPr/>
      </xdr:nvCxnSpPr>
      <xdr:spPr>
        <a:xfrm flipV="1">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136144</xdr:rowOff>
    </xdr:to>
    <xdr:cxnSp macro="">
      <xdr:nvCxnSpPr>
        <xdr:cNvPr id="322" name="直線コネクタ 321"/>
        <xdr:cNvCxnSpPr/>
      </xdr:nvCxnSpPr>
      <xdr:spPr>
        <a:xfrm>
          <a:off x="13004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2" name="円/楕円 33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3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4" name="円/楕円 333"/>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5" name="テキスト ボックス 33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6" name="円/楕円 33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37" name="テキスト ボックス 33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8" name="円/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40" name="円/楕円 33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41" name="テキスト ボックス 340"/>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24130</xdr:rowOff>
    </xdr:to>
    <xdr:cxnSp macro="">
      <xdr:nvCxnSpPr>
        <xdr:cNvPr id="371" name="直線コネクタ 370"/>
        <xdr:cNvCxnSpPr/>
      </xdr:nvCxnSpPr>
      <xdr:spPr>
        <a:xfrm>
          <a:off x="3987800" y="13564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19558</xdr:rowOff>
    </xdr:to>
    <xdr:cxnSp macro="">
      <xdr:nvCxnSpPr>
        <xdr:cNvPr id="374" name="直線コネクタ 373"/>
        <xdr:cNvCxnSpPr/>
      </xdr:nvCxnSpPr>
      <xdr:spPr>
        <a:xfrm>
          <a:off x="3098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145287</xdr:rowOff>
    </xdr:to>
    <xdr:cxnSp macro="">
      <xdr:nvCxnSpPr>
        <xdr:cNvPr id="377" name="直線コネクタ 376"/>
        <xdr:cNvCxnSpPr/>
      </xdr:nvCxnSpPr>
      <xdr:spPr>
        <a:xfrm>
          <a:off x="2209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145287</xdr:rowOff>
    </xdr:to>
    <xdr:cxnSp macro="">
      <xdr:nvCxnSpPr>
        <xdr:cNvPr id="380" name="直線コネクタ 379"/>
        <xdr:cNvCxnSpPr/>
      </xdr:nvCxnSpPr>
      <xdr:spPr>
        <a:xfrm>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0" name="円/楕円 389"/>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1"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2" name="円/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4" name="円/楕円 393"/>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5" name="テキスト ボックス 394"/>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6" name="円/楕円 395"/>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7" name="テキスト ボックス 396"/>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8" name="円/楕円 397"/>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9" name="テキスト ボックス 398"/>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a:t>
          </a:r>
          <a:r>
            <a:rPr kumimoji="1" lang="ja-JP" altLang="en-US" sz="1100">
              <a:solidFill>
                <a:schemeClr val="dk1"/>
              </a:solidFill>
              <a:effectLst/>
              <a:latin typeface="+mn-lt"/>
              <a:ea typeface="+mn-ea"/>
              <a:cs typeface="+mn-cs"/>
            </a:rPr>
            <a:t>増加の傾向にある</a:t>
          </a:r>
          <a:r>
            <a:rPr kumimoji="1" lang="ja-JP" altLang="ja-JP" sz="1100">
              <a:solidFill>
                <a:schemeClr val="dk1"/>
              </a:solidFill>
              <a:effectLst/>
              <a:latin typeface="+mn-lt"/>
              <a:ea typeface="+mn-ea"/>
              <a:cs typeface="+mn-cs"/>
            </a:rPr>
            <a:t>。これは、人件費は減少しているものの、物件費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繰出金が増加していることが影響している。また、類似団体より数値が高いのは、減少しているとは依然として高い水準にある人件費と前述の経費の増加が影響していると考えている。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今後は定員適正化等による人件費の削減と橋本市財政健全化計画</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77</xdr:row>
      <xdr:rowOff>156718</xdr:rowOff>
    </xdr:to>
    <xdr:cxnSp macro="">
      <xdr:nvCxnSpPr>
        <xdr:cNvPr id="430" name="直線コネクタ 429"/>
        <xdr:cNvCxnSpPr/>
      </xdr:nvCxnSpPr>
      <xdr:spPr>
        <a:xfrm>
          <a:off x="15671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129287</xdr:rowOff>
    </xdr:to>
    <xdr:cxnSp macro="">
      <xdr:nvCxnSpPr>
        <xdr:cNvPr id="433" name="直線コネクタ 432"/>
        <xdr:cNvCxnSpPr/>
      </xdr:nvCxnSpPr>
      <xdr:spPr>
        <a:xfrm>
          <a:off x="14782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35561</xdr:rowOff>
    </xdr:to>
    <xdr:cxnSp macro="">
      <xdr:nvCxnSpPr>
        <xdr:cNvPr id="436" name="直線コネクタ 435"/>
        <xdr:cNvCxnSpPr/>
      </xdr:nvCxnSpPr>
      <xdr:spPr>
        <a:xfrm flipV="1">
          <a:off x="13893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35561</xdr:rowOff>
    </xdr:to>
    <xdr:cxnSp macro="">
      <xdr:nvCxnSpPr>
        <xdr:cNvPr id="439" name="直線コネクタ 438"/>
        <xdr:cNvCxnSpPr/>
      </xdr:nvCxnSpPr>
      <xdr:spPr>
        <a:xfrm>
          <a:off x="13004800" y="132989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9" name="円/楕円 448"/>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50"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1" name="円/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3" name="円/楕円 452"/>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4" name="テキスト ボックス 453"/>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5" name="円/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7" name="円/楕円 456"/>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8" name="テキスト ボックス 45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87890</xdr:rowOff>
    </xdr:from>
    <xdr:to>
      <xdr:col>4</xdr:col>
      <xdr:colOff>1117600</xdr:colOff>
      <xdr:row>15</xdr:row>
      <xdr:rowOff>134391</xdr:rowOff>
    </xdr:to>
    <xdr:cxnSp macro="">
      <xdr:nvCxnSpPr>
        <xdr:cNvPr id="50" name="直線コネクタ 49"/>
        <xdr:cNvCxnSpPr/>
      </xdr:nvCxnSpPr>
      <xdr:spPr bwMode="auto">
        <a:xfrm>
          <a:off x="5003800" y="2707265"/>
          <a:ext cx="6477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87890</xdr:rowOff>
    </xdr:from>
    <xdr:to>
      <xdr:col>4</xdr:col>
      <xdr:colOff>469900</xdr:colOff>
      <xdr:row>15</xdr:row>
      <xdr:rowOff>134334</xdr:rowOff>
    </xdr:to>
    <xdr:cxnSp macro="">
      <xdr:nvCxnSpPr>
        <xdr:cNvPr id="53" name="直線コネクタ 52"/>
        <xdr:cNvCxnSpPr/>
      </xdr:nvCxnSpPr>
      <xdr:spPr bwMode="auto">
        <a:xfrm flipV="1">
          <a:off x="4305300" y="2707265"/>
          <a:ext cx="6985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40361</xdr:rowOff>
    </xdr:from>
    <xdr:to>
      <xdr:col>3</xdr:col>
      <xdr:colOff>904875</xdr:colOff>
      <xdr:row>15</xdr:row>
      <xdr:rowOff>134334</xdr:rowOff>
    </xdr:to>
    <xdr:cxnSp macro="">
      <xdr:nvCxnSpPr>
        <xdr:cNvPr id="56" name="直線コネクタ 55"/>
        <xdr:cNvCxnSpPr/>
      </xdr:nvCxnSpPr>
      <xdr:spPr bwMode="auto">
        <a:xfrm>
          <a:off x="3606800" y="2659736"/>
          <a:ext cx="698500" cy="9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171253</xdr:rowOff>
    </xdr:from>
    <xdr:to>
      <xdr:col>3</xdr:col>
      <xdr:colOff>206375</xdr:colOff>
      <xdr:row>15</xdr:row>
      <xdr:rowOff>40361</xdr:rowOff>
    </xdr:to>
    <xdr:cxnSp macro="">
      <xdr:nvCxnSpPr>
        <xdr:cNvPr id="59" name="直線コネクタ 58"/>
        <xdr:cNvCxnSpPr/>
      </xdr:nvCxnSpPr>
      <xdr:spPr bwMode="auto">
        <a:xfrm>
          <a:off x="2908300" y="2619178"/>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83591</xdr:rowOff>
    </xdr:from>
    <xdr:to>
      <xdr:col>5</xdr:col>
      <xdr:colOff>34925</xdr:colOff>
      <xdr:row>16</xdr:row>
      <xdr:rowOff>13741</xdr:rowOff>
    </xdr:to>
    <xdr:sp macro="" textlink="">
      <xdr:nvSpPr>
        <xdr:cNvPr id="69" name="円/楕円 68"/>
        <xdr:cNvSpPr/>
      </xdr:nvSpPr>
      <xdr:spPr bwMode="auto">
        <a:xfrm>
          <a:off x="56007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100118</xdr:rowOff>
    </xdr:from>
    <xdr:ext cx="762000" cy="259045"/>
    <xdr:sp macro="" textlink="">
      <xdr:nvSpPr>
        <xdr:cNvPr id="70" name="人口1人当たり決算額の推移該当値テキスト130"/>
        <xdr:cNvSpPr txBox="1"/>
      </xdr:nvSpPr>
      <xdr:spPr>
        <a:xfrm>
          <a:off x="5740400" y="25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37090</xdr:rowOff>
    </xdr:from>
    <xdr:to>
      <xdr:col>4</xdr:col>
      <xdr:colOff>520700</xdr:colOff>
      <xdr:row>15</xdr:row>
      <xdr:rowOff>138690</xdr:rowOff>
    </xdr:to>
    <xdr:sp macro="" textlink="">
      <xdr:nvSpPr>
        <xdr:cNvPr id="71" name="円/楕円 70"/>
        <xdr:cNvSpPr/>
      </xdr:nvSpPr>
      <xdr:spPr bwMode="auto">
        <a:xfrm>
          <a:off x="49530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148867</xdr:rowOff>
    </xdr:from>
    <xdr:ext cx="736600" cy="259045"/>
    <xdr:sp macro="" textlink="">
      <xdr:nvSpPr>
        <xdr:cNvPr id="72" name="テキスト ボックス 71"/>
        <xdr:cNvSpPr txBox="1"/>
      </xdr:nvSpPr>
      <xdr:spPr>
        <a:xfrm>
          <a:off x="4622800" y="242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83534</xdr:rowOff>
    </xdr:from>
    <xdr:to>
      <xdr:col>3</xdr:col>
      <xdr:colOff>955675</xdr:colOff>
      <xdr:row>16</xdr:row>
      <xdr:rowOff>13684</xdr:rowOff>
    </xdr:to>
    <xdr:sp macro="" textlink="">
      <xdr:nvSpPr>
        <xdr:cNvPr id="73" name="円/楕円 72"/>
        <xdr:cNvSpPr/>
      </xdr:nvSpPr>
      <xdr:spPr bwMode="auto">
        <a:xfrm>
          <a:off x="42545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23861</xdr:rowOff>
    </xdr:from>
    <xdr:ext cx="762000" cy="259045"/>
    <xdr:sp macro="" textlink="">
      <xdr:nvSpPr>
        <xdr:cNvPr id="74" name="テキスト ボックス 73"/>
        <xdr:cNvSpPr txBox="1"/>
      </xdr:nvSpPr>
      <xdr:spPr>
        <a:xfrm>
          <a:off x="3924300" y="24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161011</xdr:rowOff>
    </xdr:from>
    <xdr:to>
      <xdr:col>3</xdr:col>
      <xdr:colOff>257175</xdr:colOff>
      <xdr:row>15</xdr:row>
      <xdr:rowOff>91161</xdr:rowOff>
    </xdr:to>
    <xdr:sp macro="" textlink="">
      <xdr:nvSpPr>
        <xdr:cNvPr id="75" name="円/楕円 74"/>
        <xdr:cNvSpPr/>
      </xdr:nvSpPr>
      <xdr:spPr bwMode="auto">
        <a:xfrm>
          <a:off x="3556000" y="260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101338</xdr:rowOff>
    </xdr:from>
    <xdr:ext cx="762000" cy="259045"/>
    <xdr:sp macro="" textlink="">
      <xdr:nvSpPr>
        <xdr:cNvPr id="76" name="テキスト ボックス 75"/>
        <xdr:cNvSpPr txBox="1"/>
      </xdr:nvSpPr>
      <xdr:spPr>
        <a:xfrm>
          <a:off x="32258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120453</xdr:rowOff>
    </xdr:from>
    <xdr:to>
      <xdr:col>2</xdr:col>
      <xdr:colOff>692150</xdr:colOff>
      <xdr:row>15</xdr:row>
      <xdr:rowOff>50603</xdr:rowOff>
    </xdr:to>
    <xdr:sp macro="" textlink="">
      <xdr:nvSpPr>
        <xdr:cNvPr id="77" name="円/楕円 76"/>
        <xdr:cNvSpPr/>
      </xdr:nvSpPr>
      <xdr:spPr bwMode="auto">
        <a:xfrm>
          <a:off x="2857500" y="256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60780</xdr:rowOff>
    </xdr:from>
    <xdr:ext cx="762000" cy="259045"/>
    <xdr:sp macro="" textlink="">
      <xdr:nvSpPr>
        <xdr:cNvPr id="78" name="テキスト ボックス 77"/>
        <xdr:cNvSpPr txBox="1"/>
      </xdr:nvSpPr>
      <xdr:spPr>
        <a:xfrm>
          <a:off x="2527300" y="233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46304</xdr:rowOff>
    </xdr:from>
    <xdr:to>
      <xdr:col>4</xdr:col>
      <xdr:colOff>1117600</xdr:colOff>
      <xdr:row>35</xdr:row>
      <xdr:rowOff>121771</xdr:rowOff>
    </xdr:to>
    <xdr:cxnSp macro="">
      <xdr:nvCxnSpPr>
        <xdr:cNvPr id="115" name="直線コネクタ 114"/>
        <xdr:cNvCxnSpPr/>
      </xdr:nvCxnSpPr>
      <xdr:spPr bwMode="auto">
        <a:xfrm flipV="1">
          <a:off x="5003800" y="6656654"/>
          <a:ext cx="647700" cy="7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121771</xdr:rowOff>
    </xdr:from>
    <xdr:to>
      <xdr:col>4</xdr:col>
      <xdr:colOff>469900</xdr:colOff>
      <xdr:row>35</xdr:row>
      <xdr:rowOff>142859</xdr:rowOff>
    </xdr:to>
    <xdr:cxnSp macro="">
      <xdr:nvCxnSpPr>
        <xdr:cNvPr id="118" name="直線コネクタ 117"/>
        <xdr:cNvCxnSpPr/>
      </xdr:nvCxnSpPr>
      <xdr:spPr bwMode="auto">
        <a:xfrm flipV="1">
          <a:off x="4305300" y="6732121"/>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121456</xdr:rowOff>
    </xdr:from>
    <xdr:to>
      <xdr:col>3</xdr:col>
      <xdr:colOff>904875</xdr:colOff>
      <xdr:row>35</xdr:row>
      <xdr:rowOff>142859</xdr:rowOff>
    </xdr:to>
    <xdr:cxnSp macro="">
      <xdr:nvCxnSpPr>
        <xdr:cNvPr id="121" name="直線コネクタ 120"/>
        <xdr:cNvCxnSpPr/>
      </xdr:nvCxnSpPr>
      <xdr:spPr bwMode="auto">
        <a:xfrm>
          <a:off x="3606800" y="6731806"/>
          <a:ext cx="698500" cy="2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86766</xdr:rowOff>
    </xdr:from>
    <xdr:to>
      <xdr:col>3</xdr:col>
      <xdr:colOff>206375</xdr:colOff>
      <xdr:row>35</xdr:row>
      <xdr:rowOff>121456</xdr:rowOff>
    </xdr:to>
    <xdr:cxnSp macro="">
      <xdr:nvCxnSpPr>
        <xdr:cNvPr id="124" name="直線コネクタ 123"/>
        <xdr:cNvCxnSpPr/>
      </xdr:nvCxnSpPr>
      <xdr:spPr bwMode="auto">
        <a:xfrm>
          <a:off x="2908300" y="6697116"/>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338404</xdr:rowOff>
    </xdr:from>
    <xdr:to>
      <xdr:col>5</xdr:col>
      <xdr:colOff>34925</xdr:colOff>
      <xdr:row>35</xdr:row>
      <xdr:rowOff>97104</xdr:rowOff>
    </xdr:to>
    <xdr:sp macro="" textlink="">
      <xdr:nvSpPr>
        <xdr:cNvPr id="134" name="円/楕円 133"/>
        <xdr:cNvSpPr/>
      </xdr:nvSpPr>
      <xdr:spPr bwMode="auto">
        <a:xfrm>
          <a:off x="5600700" y="660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183481</xdr:rowOff>
    </xdr:from>
    <xdr:ext cx="762000" cy="259045"/>
    <xdr:sp macro="" textlink="">
      <xdr:nvSpPr>
        <xdr:cNvPr id="135" name="人口1人当たり決算額の推移該当値テキスト445"/>
        <xdr:cNvSpPr txBox="1"/>
      </xdr:nvSpPr>
      <xdr:spPr>
        <a:xfrm>
          <a:off x="57404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70971</xdr:rowOff>
    </xdr:from>
    <xdr:to>
      <xdr:col>4</xdr:col>
      <xdr:colOff>520700</xdr:colOff>
      <xdr:row>35</xdr:row>
      <xdr:rowOff>172571</xdr:rowOff>
    </xdr:to>
    <xdr:sp macro="" textlink="">
      <xdr:nvSpPr>
        <xdr:cNvPr id="136" name="円/楕円 135"/>
        <xdr:cNvSpPr/>
      </xdr:nvSpPr>
      <xdr:spPr bwMode="auto">
        <a:xfrm>
          <a:off x="4953000" y="668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182748</xdr:rowOff>
    </xdr:from>
    <xdr:ext cx="736600" cy="259045"/>
    <xdr:sp macro="" textlink="">
      <xdr:nvSpPr>
        <xdr:cNvPr id="137" name="テキスト ボックス 136"/>
        <xdr:cNvSpPr txBox="1"/>
      </xdr:nvSpPr>
      <xdr:spPr>
        <a:xfrm>
          <a:off x="4622800" y="64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92059</xdr:rowOff>
    </xdr:from>
    <xdr:to>
      <xdr:col>3</xdr:col>
      <xdr:colOff>955675</xdr:colOff>
      <xdr:row>35</xdr:row>
      <xdr:rowOff>193659</xdr:rowOff>
    </xdr:to>
    <xdr:sp macro="" textlink="">
      <xdr:nvSpPr>
        <xdr:cNvPr id="138" name="円/楕円 137"/>
        <xdr:cNvSpPr/>
      </xdr:nvSpPr>
      <xdr:spPr bwMode="auto">
        <a:xfrm>
          <a:off x="4254500" y="67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203836</xdr:rowOff>
    </xdr:from>
    <xdr:ext cx="762000" cy="259045"/>
    <xdr:sp macro="" textlink="">
      <xdr:nvSpPr>
        <xdr:cNvPr id="139" name="テキスト ボックス 138"/>
        <xdr:cNvSpPr txBox="1"/>
      </xdr:nvSpPr>
      <xdr:spPr>
        <a:xfrm>
          <a:off x="3924300" y="64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70656</xdr:rowOff>
    </xdr:from>
    <xdr:to>
      <xdr:col>3</xdr:col>
      <xdr:colOff>257175</xdr:colOff>
      <xdr:row>35</xdr:row>
      <xdr:rowOff>172256</xdr:rowOff>
    </xdr:to>
    <xdr:sp macro="" textlink="">
      <xdr:nvSpPr>
        <xdr:cNvPr id="140" name="円/楕円 139"/>
        <xdr:cNvSpPr/>
      </xdr:nvSpPr>
      <xdr:spPr bwMode="auto">
        <a:xfrm>
          <a:off x="35560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182433</xdr:rowOff>
    </xdr:from>
    <xdr:ext cx="762000" cy="259045"/>
    <xdr:sp macro="" textlink="">
      <xdr:nvSpPr>
        <xdr:cNvPr id="141" name="テキスト ボックス 140"/>
        <xdr:cNvSpPr txBox="1"/>
      </xdr:nvSpPr>
      <xdr:spPr>
        <a:xfrm>
          <a:off x="3225800" y="6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35966</xdr:rowOff>
    </xdr:from>
    <xdr:to>
      <xdr:col>2</xdr:col>
      <xdr:colOff>692150</xdr:colOff>
      <xdr:row>35</xdr:row>
      <xdr:rowOff>137566</xdr:rowOff>
    </xdr:to>
    <xdr:sp macro="" textlink="">
      <xdr:nvSpPr>
        <xdr:cNvPr id="142" name="円/楕円 141"/>
        <xdr:cNvSpPr/>
      </xdr:nvSpPr>
      <xdr:spPr bwMode="auto">
        <a:xfrm>
          <a:off x="2857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147743</xdr:rowOff>
    </xdr:from>
    <xdr:ext cx="762000" cy="259045"/>
    <xdr:sp macro="" textlink="">
      <xdr:nvSpPr>
        <xdr:cNvPr id="143" name="テキスト ボックス 142"/>
        <xdr:cNvSpPr txBox="1"/>
      </xdr:nvSpPr>
      <xdr:spPr>
        <a:xfrm>
          <a:off x="2527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165509</xdr:rowOff>
    </xdr:from>
    <xdr:to>
      <xdr:col>6</xdr:col>
      <xdr:colOff>511175</xdr:colOff>
      <xdr:row>34</xdr:row>
      <xdr:rowOff>131539</xdr:rowOff>
    </xdr:to>
    <xdr:cxnSp macro="">
      <xdr:nvCxnSpPr>
        <xdr:cNvPr id="59" name="直線コネクタ 58"/>
        <xdr:cNvCxnSpPr/>
      </xdr:nvCxnSpPr>
      <xdr:spPr>
        <a:xfrm>
          <a:off x="3797300" y="5823359"/>
          <a:ext cx="838200" cy="1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115103</xdr:rowOff>
    </xdr:from>
    <xdr:to>
      <xdr:col>5</xdr:col>
      <xdr:colOff>358775</xdr:colOff>
      <xdr:row>33</xdr:row>
      <xdr:rowOff>165509</xdr:rowOff>
    </xdr:to>
    <xdr:cxnSp macro="">
      <xdr:nvCxnSpPr>
        <xdr:cNvPr id="62" name="直線コネクタ 61"/>
        <xdr:cNvCxnSpPr/>
      </xdr:nvCxnSpPr>
      <xdr:spPr>
        <a:xfrm>
          <a:off x="2908300" y="577295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115103</xdr:rowOff>
    </xdr:from>
    <xdr:to>
      <xdr:col>4</xdr:col>
      <xdr:colOff>155575</xdr:colOff>
      <xdr:row>33</xdr:row>
      <xdr:rowOff>127698</xdr:rowOff>
    </xdr:to>
    <xdr:cxnSp macro="">
      <xdr:nvCxnSpPr>
        <xdr:cNvPr id="65" name="直線コネクタ 64"/>
        <xdr:cNvCxnSpPr/>
      </xdr:nvCxnSpPr>
      <xdr:spPr>
        <a:xfrm flipV="1">
          <a:off x="2019300" y="5772953"/>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55049</xdr:rowOff>
    </xdr:from>
    <xdr:to>
      <xdr:col>2</xdr:col>
      <xdr:colOff>638175</xdr:colOff>
      <xdr:row>33</xdr:row>
      <xdr:rowOff>127698</xdr:rowOff>
    </xdr:to>
    <xdr:cxnSp macro="">
      <xdr:nvCxnSpPr>
        <xdr:cNvPr id="68" name="直線コネクタ 67"/>
        <xdr:cNvCxnSpPr/>
      </xdr:nvCxnSpPr>
      <xdr:spPr>
        <a:xfrm>
          <a:off x="1130300" y="5712899"/>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80739</xdr:rowOff>
    </xdr:from>
    <xdr:to>
      <xdr:col>6</xdr:col>
      <xdr:colOff>561975</xdr:colOff>
      <xdr:row>35</xdr:row>
      <xdr:rowOff>10889</xdr:rowOff>
    </xdr:to>
    <xdr:sp macro="" textlink="">
      <xdr:nvSpPr>
        <xdr:cNvPr id="78" name="円/楕円 77"/>
        <xdr:cNvSpPr/>
      </xdr:nvSpPr>
      <xdr:spPr>
        <a:xfrm>
          <a:off x="4584700" y="59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103616</xdr:rowOff>
    </xdr:from>
    <xdr:ext cx="534377" cy="259045"/>
    <xdr:sp macro="" textlink="">
      <xdr:nvSpPr>
        <xdr:cNvPr id="79" name="人件費該当値テキスト"/>
        <xdr:cNvSpPr txBox="1"/>
      </xdr:nvSpPr>
      <xdr:spPr>
        <a:xfrm>
          <a:off x="4686300" y="57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114709</xdr:rowOff>
    </xdr:from>
    <xdr:to>
      <xdr:col>5</xdr:col>
      <xdr:colOff>409575</xdr:colOff>
      <xdr:row>34</xdr:row>
      <xdr:rowOff>44859</xdr:rowOff>
    </xdr:to>
    <xdr:sp macro="" textlink="">
      <xdr:nvSpPr>
        <xdr:cNvPr id="80" name="円/楕円 79"/>
        <xdr:cNvSpPr/>
      </xdr:nvSpPr>
      <xdr:spPr>
        <a:xfrm>
          <a:off x="3746500" y="5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61386</xdr:rowOff>
    </xdr:from>
    <xdr:ext cx="534377" cy="259045"/>
    <xdr:sp macro="" textlink="">
      <xdr:nvSpPr>
        <xdr:cNvPr id="81" name="テキスト ボックス 80"/>
        <xdr:cNvSpPr txBox="1"/>
      </xdr:nvSpPr>
      <xdr:spPr>
        <a:xfrm>
          <a:off x="3530111" y="55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64303</xdr:rowOff>
    </xdr:from>
    <xdr:to>
      <xdr:col>4</xdr:col>
      <xdr:colOff>206375</xdr:colOff>
      <xdr:row>33</xdr:row>
      <xdr:rowOff>165903</xdr:rowOff>
    </xdr:to>
    <xdr:sp macro="" textlink="">
      <xdr:nvSpPr>
        <xdr:cNvPr id="82" name="円/楕円 81"/>
        <xdr:cNvSpPr/>
      </xdr:nvSpPr>
      <xdr:spPr>
        <a:xfrm>
          <a:off x="2857500" y="5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10980</xdr:rowOff>
    </xdr:from>
    <xdr:ext cx="534377" cy="259045"/>
    <xdr:sp macro="" textlink="">
      <xdr:nvSpPr>
        <xdr:cNvPr id="83" name="テキスト ボックス 82"/>
        <xdr:cNvSpPr txBox="1"/>
      </xdr:nvSpPr>
      <xdr:spPr>
        <a:xfrm>
          <a:off x="2641111" y="5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76898</xdr:rowOff>
    </xdr:from>
    <xdr:to>
      <xdr:col>3</xdr:col>
      <xdr:colOff>3175</xdr:colOff>
      <xdr:row>34</xdr:row>
      <xdr:rowOff>7048</xdr:rowOff>
    </xdr:to>
    <xdr:sp macro="" textlink="">
      <xdr:nvSpPr>
        <xdr:cNvPr id="84" name="円/楕円 83"/>
        <xdr:cNvSpPr/>
      </xdr:nvSpPr>
      <xdr:spPr>
        <a:xfrm>
          <a:off x="1968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23575</xdr:rowOff>
    </xdr:from>
    <xdr:ext cx="534377" cy="259045"/>
    <xdr:sp macro="" textlink="">
      <xdr:nvSpPr>
        <xdr:cNvPr id="85" name="テキスト ボックス 84"/>
        <xdr:cNvSpPr txBox="1"/>
      </xdr:nvSpPr>
      <xdr:spPr>
        <a:xfrm>
          <a:off x="1752111" y="55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4249</xdr:rowOff>
    </xdr:from>
    <xdr:to>
      <xdr:col>1</xdr:col>
      <xdr:colOff>485775</xdr:colOff>
      <xdr:row>33</xdr:row>
      <xdr:rowOff>105849</xdr:rowOff>
    </xdr:to>
    <xdr:sp macro="" textlink="">
      <xdr:nvSpPr>
        <xdr:cNvPr id="86" name="円/楕円 85"/>
        <xdr:cNvSpPr/>
      </xdr:nvSpPr>
      <xdr:spPr>
        <a:xfrm>
          <a:off x="1079500" y="56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122376</xdr:rowOff>
    </xdr:from>
    <xdr:ext cx="534377" cy="259045"/>
    <xdr:sp macro="" textlink="">
      <xdr:nvSpPr>
        <xdr:cNvPr id="87" name="テキスト ボックス 86"/>
        <xdr:cNvSpPr txBox="1"/>
      </xdr:nvSpPr>
      <xdr:spPr>
        <a:xfrm>
          <a:off x="863111" y="543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9790</xdr:rowOff>
    </xdr:from>
    <xdr:to>
      <xdr:col>6</xdr:col>
      <xdr:colOff>511175</xdr:colOff>
      <xdr:row>53</xdr:row>
      <xdr:rowOff>62302</xdr:rowOff>
    </xdr:to>
    <xdr:cxnSp macro="">
      <xdr:nvCxnSpPr>
        <xdr:cNvPr id="119" name="直線コネクタ 118"/>
        <xdr:cNvCxnSpPr/>
      </xdr:nvCxnSpPr>
      <xdr:spPr>
        <a:xfrm flipV="1">
          <a:off x="3797300" y="9096640"/>
          <a:ext cx="8382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62302</xdr:rowOff>
    </xdr:from>
    <xdr:to>
      <xdr:col>5</xdr:col>
      <xdr:colOff>358775</xdr:colOff>
      <xdr:row>54</xdr:row>
      <xdr:rowOff>55542</xdr:rowOff>
    </xdr:to>
    <xdr:cxnSp macro="">
      <xdr:nvCxnSpPr>
        <xdr:cNvPr id="122" name="直線コネクタ 121"/>
        <xdr:cNvCxnSpPr/>
      </xdr:nvCxnSpPr>
      <xdr:spPr>
        <a:xfrm flipV="1">
          <a:off x="2908300" y="9149152"/>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4" name="テキスト ボックス 123"/>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55542</xdr:rowOff>
    </xdr:from>
    <xdr:to>
      <xdr:col>4</xdr:col>
      <xdr:colOff>155575</xdr:colOff>
      <xdr:row>54</xdr:row>
      <xdr:rowOff>163801</xdr:rowOff>
    </xdr:to>
    <xdr:cxnSp macro="">
      <xdr:nvCxnSpPr>
        <xdr:cNvPr id="125" name="直線コネクタ 124"/>
        <xdr:cNvCxnSpPr/>
      </xdr:nvCxnSpPr>
      <xdr:spPr>
        <a:xfrm flipV="1">
          <a:off x="2019300" y="931384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102205</xdr:rowOff>
    </xdr:from>
    <xdr:ext cx="534377" cy="259045"/>
    <xdr:sp macro="" textlink="">
      <xdr:nvSpPr>
        <xdr:cNvPr id="127" name="テキスト ボックス 126"/>
        <xdr:cNvSpPr txBox="1"/>
      </xdr:nvSpPr>
      <xdr:spPr>
        <a:xfrm>
          <a:off x="2641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163801</xdr:rowOff>
    </xdr:from>
    <xdr:to>
      <xdr:col>2</xdr:col>
      <xdr:colOff>638175</xdr:colOff>
      <xdr:row>55</xdr:row>
      <xdr:rowOff>28176</xdr:rowOff>
    </xdr:to>
    <xdr:cxnSp macro="">
      <xdr:nvCxnSpPr>
        <xdr:cNvPr id="128" name="直線コネクタ 127"/>
        <xdr:cNvCxnSpPr/>
      </xdr:nvCxnSpPr>
      <xdr:spPr>
        <a:xfrm flipV="1">
          <a:off x="1130300" y="9422101"/>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41495</xdr:rowOff>
    </xdr:from>
    <xdr:ext cx="534377" cy="259045"/>
    <xdr:sp macro="" textlink="">
      <xdr:nvSpPr>
        <xdr:cNvPr id="130" name="テキスト ボックス 129"/>
        <xdr:cNvSpPr txBox="1"/>
      </xdr:nvSpPr>
      <xdr:spPr>
        <a:xfrm>
          <a:off x="1752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130440</xdr:rowOff>
    </xdr:from>
    <xdr:to>
      <xdr:col>6</xdr:col>
      <xdr:colOff>561975</xdr:colOff>
      <xdr:row>53</xdr:row>
      <xdr:rowOff>60590</xdr:rowOff>
    </xdr:to>
    <xdr:sp macro="" textlink="">
      <xdr:nvSpPr>
        <xdr:cNvPr id="138" name="円/楕円 137"/>
        <xdr:cNvSpPr/>
      </xdr:nvSpPr>
      <xdr:spPr>
        <a:xfrm>
          <a:off x="4584700" y="9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153317</xdr:rowOff>
    </xdr:from>
    <xdr:ext cx="534377" cy="259045"/>
    <xdr:sp macro="" textlink="">
      <xdr:nvSpPr>
        <xdr:cNvPr id="139" name="物件費該当値テキスト"/>
        <xdr:cNvSpPr txBox="1"/>
      </xdr:nvSpPr>
      <xdr:spPr>
        <a:xfrm>
          <a:off x="4686300" y="88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11502</xdr:rowOff>
    </xdr:from>
    <xdr:to>
      <xdr:col>5</xdr:col>
      <xdr:colOff>409575</xdr:colOff>
      <xdr:row>53</xdr:row>
      <xdr:rowOff>113102</xdr:rowOff>
    </xdr:to>
    <xdr:sp macro="" textlink="">
      <xdr:nvSpPr>
        <xdr:cNvPr id="140" name="円/楕円 139"/>
        <xdr:cNvSpPr/>
      </xdr:nvSpPr>
      <xdr:spPr>
        <a:xfrm>
          <a:off x="37465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129629</xdr:rowOff>
    </xdr:from>
    <xdr:ext cx="534377" cy="259045"/>
    <xdr:sp macro="" textlink="">
      <xdr:nvSpPr>
        <xdr:cNvPr id="141" name="テキスト ボックス 140"/>
        <xdr:cNvSpPr txBox="1"/>
      </xdr:nvSpPr>
      <xdr:spPr>
        <a:xfrm>
          <a:off x="3530111" y="88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4742</xdr:rowOff>
    </xdr:from>
    <xdr:to>
      <xdr:col>4</xdr:col>
      <xdr:colOff>206375</xdr:colOff>
      <xdr:row>54</xdr:row>
      <xdr:rowOff>106342</xdr:rowOff>
    </xdr:to>
    <xdr:sp macro="" textlink="">
      <xdr:nvSpPr>
        <xdr:cNvPr id="142" name="円/楕円 141"/>
        <xdr:cNvSpPr/>
      </xdr:nvSpPr>
      <xdr:spPr>
        <a:xfrm>
          <a:off x="2857500" y="9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122869</xdr:rowOff>
    </xdr:from>
    <xdr:ext cx="534377" cy="259045"/>
    <xdr:sp macro="" textlink="">
      <xdr:nvSpPr>
        <xdr:cNvPr id="143" name="テキスト ボックス 142"/>
        <xdr:cNvSpPr txBox="1"/>
      </xdr:nvSpPr>
      <xdr:spPr>
        <a:xfrm>
          <a:off x="2641111" y="9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113001</xdr:rowOff>
    </xdr:from>
    <xdr:to>
      <xdr:col>3</xdr:col>
      <xdr:colOff>3175</xdr:colOff>
      <xdr:row>55</xdr:row>
      <xdr:rowOff>43151</xdr:rowOff>
    </xdr:to>
    <xdr:sp macro="" textlink="">
      <xdr:nvSpPr>
        <xdr:cNvPr id="144" name="円/楕円 143"/>
        <xdr:cNvSpPr/>
      </xdr:nvSpPr>
      <xdr:spPr>
        <a:xfrm>
          <a:off x="1968500" y="9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59678</xdr:rowOff>
    </xdr:from>
    <xdr:ext cx="534377" cy="259045"/>
    <xdr:sp macro="" textlink="">
      <xdr:nvSpPr>
        <xdr:cNvPr id="145" name="テキスト ボックス 144"/>
        <xdr:cNvSpPr txBox="1"/>
      </xdr:nvSpPr>
      <xdr:spPr>
        <a:xfrm>
          <a:off x="1752111" y="9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148826</xdr:rowOff>
    </xdr:from>
    <xdr:to>
      <xdr:col>1</xdr:col>
      <xdr:colOff>485775</xdr:colOff>
      <xdr:row>55</xdr:row>
      <xdr:rowOff>78976</xdr:rowOff>
    </xdr:to>
    <xdr:sp macro="" textlink="">
      <xdr:nvSpPr>
        <xdr:cNvPr id="146" name="円/楕円 145"/>
        <xdr:cNvSpPr/>
      </xdr:nvSpPr>
      <xdr:spPr>
        <a:xfrm>
          <a:off x="1079500" y="9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70103</xdr:rowOff>
    </xdr:from>
    <xdr:ext cx="534377" cy="259045"/>
    <xdr:sp macro="" textlink="">
      <xdr:nvSpPr>
        <xdr:cNvPr id="147" name="テキスト ボックス 146"/>
        <xdr:cNvSpPr txBox="1"/>
      </xdr:nvSpPr>
      <xdr:spPr>
        <a:xfrm>
          <a:off x="863111" y="94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148462</xdr:rowOff>
    </xdr:from>
    <xdr:to>
      <xdr:col>6</xdr:col>
      <xdr:colOff>511175</xdr:colOff>
      <xdr:row>78</xdr:row>
      <xdr:rowOff>1397</xdr:rowOff>
    </xdr:to>
    <xdr:cxnSp macro="">
      <xdr:nvCxnSpPr>
        <xdr:cNvPr id="176" name="直線コネクタ 175"/>
        <xdr:cNvCxnSpPr/>
      </xdr:nvCxnSpPr>
      <xdr:spPr>
        <a:xfrm>
          <a:off x="3797300" y="13350112"/>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148462</xdr:rowOff>
    </xdr:from>
    <xdr:to>
      <xdr:col>5</xdr:col>
      <xdr:colOff>358775</xdr:colOff>
      <xdr:row>78</xdr:row>
      <xdr:rowOff>6731</xdr:rowOff>
    </xdr:to>
    <xdr:cxnSp macro="">
      <xdr:nvCxnSpPr>
        <xdr:cNvPr id="179" name="直線コネクタ 178"/>
        <xdr:cNvCxnSpPr/>
      </xdr:nvCxnSpPr>
      <xdr:spPr>
        <a:xfrm flipV="1">
          <a:off x="2908300" y="1335011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165227</xdr:rowOff>
    </xdr:from>
    <xdr:to>
      <xdr:col>4</xdr:col>
      <xdr:colOff>155575</xdr:colOff>
      <xdr:row>78</xdr:row>
      <xdr:rowOff>6731</xdr:rowOff>
    </xdr:to>
    <xdr:cxnSp macro="">
      <xdr:nvCxnSpPr>
        <xdr:cNvPr id="182" name="直線コネクタ 181"/>
        <xdr:cNvCxnSpPr/>
      </xdr:nvCxnSpPr>
      <xdr:spPr>
        <a:xfrm>
          <a:off x="2019300" y="133668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165227</xdr:rowOff>
    </xdr:from>
    <xdr:to>
      <xdr:col>2</xdr:col>
      <xdr:colOff>638175</xdr:colOff>
      <xdr:row>77</xdr:row>
      <xdr:rowOff>167590</xdr:rowOff>
    </xdr:to>
    <xdr:cxnSp macro="">
      <xdr:nvCxnSpPr>
        <xdr:cNvPr id="185" name="直線コネクタ 184"/>
        <xdr:cNvCxnSpPr/>
      </xdr:nvCxnSpPr>
      <xdr:spPr>
        <a:xfrm flipV="1">
          <a:off x="1130300" y="1336687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122047</xdr:rowOff>
    </xdr:from>
    <xdr:to>
      <xdr:col>6</xdr:col>
      <xdr:colOff>561975</xdr:colOff>
      <xdr:row>78</xdr:row>
      <xdr:rowOff>52197</xdr:rowOff>
    </xdr:to>
    <xdr:sp macro="" textlink="">
      <xdr:nvSpPr>
        <xdr:cNvPr id="195" name="円/楕円 194"/>
        <xdr:cNvSpPr/>
      </xdr:nvSpPr>
      <xdr:spPr>
        <a:xfrm>
          <a:off x="4584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100474</xdr:rowOff>
    </xdr:from>
    <xdr:ext cx="469744" cy="259045"/>
    <xdr:sp macro="" textlink="">
      <xdr:nvSpPr>
        <xdr:cNvPr id="196" name="維持補修費該当値テキスト"/>
        <xdr:cNvSpPr txBox="1"/>
      </xdr:nvSpPr>
      <xdr:spPr>
        <a:xfrm>
          <a:off x="4686300" y="133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97662</xdr:rowOff>
    </xdr:from>
    <xdr:to>
      <xdr:col>5</xdr:col>
      <xdr:colOff>409575</xdr:colOff>
      <xdr:row>78</xdr:row>
      <xdr:rowOff>27812</xdr:rowOff>
    </xdr:to>
    <xdr:sp macro="" textlink="">
      <xdr:nvSpPr>
        <xdr:cNvPr id="197" name="円/楕円 196"/>
        <xdr:cNvSpPr/>
      </xdr:nvSpPr>
      <xdr:spPr>
        <a:xfrm>
          <a:off x="3746500" y="13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18939</xdr:rowOff>
    </xdr:from>
    <xdr:ext cx="469744" cy="259045"/>
    <xdr:sp macro="" textlink="">
      <xdr:nvSpPr>
        <xdr:cNvPr id="198" name="テキスト ボックス 197"/>
        <xdr:cNvSpPr txBox="1"/>
      </xdr:nvSpPr>
      <xdr:spPr>
        <a:xfrm>
          <a:off x="3562427" y="133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127381</xdr:rowOff>
    </xdr:from>
    <xdr:to>
      <xdr:col>4</xdr:col>
      <xdr:colOff>206375</xdr:colOff>
      <xdr:row>78</xdr:row>
      <xdr:rowOff>57531</xdr:rowOff>
    </xdr:to>
    <xdr:sp macro="" textlink="">
      <xdr:nvSpPr>
        <xdr:cNvPr id="199" name="円/楕円 198"/>
        <xdr:cNvSpPr/>
      </xdr:nvSpPr>
      <xdr:spPr>
        <a:xfrm>
          <a:off x="2857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48658</xdr:rowOff>
    </xdr:from>
    <xdr:ext cx="469744" cy="259045"/>
    <xdr:sp macro="" textlink="">
      <xdr:nvSpPr>
        <xdr:cNvPr id="200" name="テキスト ボックス 199"/>
        <xdr:cNvSpPr txBox="1"/>
      </xdr:nvSpPr>
      <xdr:spPr>
        <a:xfrm>
          <a:off x="2673427"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114427</xdr:rowOff>
    </xdr:from>
    <xdr:to>
      <xdr:col>3</xdr:col>
      <xdr:colOff>3175</xdr:colOff>
      <xdr:row>78</xdr:row>
      <xdr:rowOff>44577</xdr:rowOff>
    </xdr:to>
    <xdr:sp macro="" textlink="">
      <xdr:nvSpPr>
        <xdr:cNvPr id="201" name="円/楕円 200"/>
        <xdr:cNvSpPr/>
      </xdr:nvSpPr>
      <xdr:spPr>
        <a:xfrm>
          <a:off x="1968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35704</xdr:rowOff>
    </xdr:from>
    <xdr:ext cx="469744" cy="259045"/>
    <xdr:sp macro="" textlink="">
      <xdr:nvSpPr>
        <xdr:cNvPr id="202" name="テキスト ボックス 201"/>
        <xdr:cNvSpPr txBox="1"/>
      </xdr:nvSpPr>
      <xdr:spPr>
        <a:xfrm>
          <a:off x="1784427"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116790</xdr:rowOff>
    </xdr:from>
    <xdr:to>
      <xdr:col>1</xdr:col>
      <xdr:colOff>485775</xdr:colOff>
      <xdr:row>78</xdr:row>
      <xdr:rowOff>46940</xdr:rowOff>
    </xdr:to>
    <xdr:sp macro="" textlink="">
      <xdr:nvSpPr>
        <xdr:cNvPr id="203" name="円/楕円 202"/>
        <xdr:cNvSpPr/>
      </xdr:nvSpPr>
      <xdr:spPr>
        <a:xfrm>
          <a:off x="107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38067</xdr:rowOff>
    </xdr:from>
    <xdr:ext cx="469744" cy="259045"/>
    <xdr:sp macro="" textlink="">
      <xdr:nvSpPr>
        <xdr:cNvPr id="204" name="テキスト ボックス 203"/>
        <xdr:cNvSpPr txBox="1"/>
      </xdr:nvSpPr>
      <xdr:spPr>
        <a:xfrm>
          <a:off x="895427"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52984</xdr:rowOff>
    </xdr:from>
    <xdr:to>
      <xdr:col>6</xdr:col>
      <xdr:colOff>511175</xdr:colOff>
      <xdr:row>96</xdr:row>
      <xdr:rowOff>93281</xdr:rowOff>
    </xdr:to>
    <xdr:cxnSp macro="">
      <xdr:nvCxnSpPr>
        <xdr:cNvPr id="234" name="直線コネクタ 233"/>
        <xdr:cNvCxnSpPr/>
      </xdr:nvCxnSpPr>
      <xdr:spPr>
        <a:xfrm flipV="1">
          <a:off x="3797300" y="16512184"/>
          <a:ext cx="8382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93281</xdr:rowOff>
    </xdr:from>
    <xdr:to>
      <xdr:col>5</xdr:col>
      <xdr:colOff>358775</xdr:colOff>
      <xdr:row>96</xdr:row>
      <xdr:rowOff>134683</xdr:rowOff>
    </xdr:to>
    <xdr:cxnSp macro="">
      <xdr:nvCxnSpPr>
        <xdr:cNvPr id="237" name="直線コネクタ 236"/>
        <xdr:cNvCxnSpPr/>
      </xdr:nvCxnSpPr>
      <xdr:spPr>
        <a:xfrm flipV="1">
          <a:off x="2908300" y="16552481"/>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134683</xdr:rowOff>
    </xdr:from>
    <xdr:to>
      <xdr:col>4</xdr:col>
      <xdr:colOff>155575</xdr:colOff>
      <xdr:row>96</xdr:row>
      <xdr:rowOff>149085</xdr:rowOff>
    </xdr:to>
    <xdr:cxnSp macro="">
      <xdr:nvCxnSpPr>
        <xdr:cNvPr id="240" name="直線コネクタ 239"/>
        <xdr:cNvCxnSpPr/>
      </xdr:nvCxnSpPr>
      <xdr:spPr>
        <a:xfrm flipV="1">
          <a:off x="2019300" y="1659388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149085</xdr:rowOff>
    </xdr:from>
    <xdr:to>
      <xdr:col>2</xdr:col>
      <xdr:colOff>638175</xdr:colOff>
      <xdr:row>96</xdr:row>
      <xdr:rowOff>159068</xdr:rowOff>
    </xdr:to>
    <xdr:cxnSp macro="">
      <xdr:nvCxnSpPr>
        <xdr:cNvPr id="243" name="直線コネクタ 242"/>
        <xdr:cNvCxnSpPr/>
      </xdr:nvCxnSpPr>
      <xdr:spPr>
        <a:xfrm flipV="1">
          <a:off x="1130300" y="1660828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2184</xdr:rowOff>
    </xdr:from>
    <xdr:to>
      <xdr:col>6</xdr:col>
      <xdr:colOff>561975</xdr:colOff>
      <xdr:row>96</xdr:row>
      <xdr:rowOff>103784</xdr:rowOff>
    </xdr:to>
    <xdr:sp macro="" textlink="">
      <xdr:nvSpPr>
        <xdr:cNvPr id="253" name="円/楕円 252"/>
        <xdr:cNvSpPr/>
      </xdr:nvSpPr>
      <xdr:spPr>
        <a:xfrm>
          <a:off x="4584700" y="164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152061</xdr:rowOff>
    </xdr:from>
    <xdr:ext cx="534377" cy="259045"/>
    <xdr:sp macro="" textlink="">
      <xdr:nvSpPr>
        <xdr:cNvPr id="254" name="扶助費該当値テキスト"/>
        <xdr:cNvSpPr txBox="1"/>
      </xdr:nvSpPr>
      <xdr:spPr>
        <a:xfrm>
          <a:off x="4686300" y="164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42481</xdr:rowOff>
    </xdr:from>
    <xdr:to>
      <xdr:col>5</xdr:col>
      <xdr:colOff>409575</xdr:colOff>
      <xdr:row>96</xdr:row>
      <xdr:rowOff>144081</xdr:rowOff>
    </xdr:to>
    <xdr:sp macro="" textlink="">
      <xdr:nvSpPr>
        <xdr:cNvPr id="255" name="円/楕円 254"/>
        <xdr:cNvSpPr/>
      </xdr:nvSpPr>
      <xdr:spPr>
        <a:xfrm>
          <a:off x="3746500" y="16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135208</xdr:rowOff>
    </xdr:from>
    <xdr:ext cx="534377" cy="259045"/>
    <xdr:sp macro="" textlink="">
      <xdr:nvSpPr>
        <xdr:cNvPr id="256" name="テキスト ボックス 255"/>
        <xdr:cNvSpPr txBox="1"/>
      </xdr:nvSpPr>
      <xdr:spPr>
        <a:xfrm>
          <a:off x="3530111" y="165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83883</xdr:rowOff>
    </xdr:from>
    <xdr:to>
      <xdr:col>4</xdr:col>
      <xdr:colOff>206375</xdr:colOff>
      <xdr:row>97</xdr:row>
      <xdr:rowOff>14033</xdr:rowOff>
    </xdr:to>
    <xdr:sp macro="" textlink="">
      <xdr:nvSpPr>
        <xdr:cNvPr id="257" name="円/楕円 256"/>
        <xdr:cNvSpPr/>
      </xdr:nvSpPr>
      <xdr:spPr>
        <a:xfrm>
          <a:off x="2857500" y="165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5160</xdr:rowOff>
    </xdr:from>
    <xdr:ext cx="534377" cy="259045"/>
    <xdr:sp macro="" textlink="">
      <xdr:nvSpPr>
        <xdr:cNvPr id="258" name="テキスト ボックス 257"/>
        <xdr:cNvSpPr txBox="1"/>
      </xdr:nvSpPr>
      <xdr:spPr>
        <a:xfrm>
          <a:off x="2641111" y="166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98285</xdr:rowOff>
    </xdr:from>
    <xdr:to>
      <xdr:col>3</xdr:col>
      <xdr:colOff>3175</xdr:colOff>
      <xdr:row>97</xdr:row>
      <xdr:rowOff>28435</xdr:rowOff>
    </xdr:to>
    <xdr:sp macro="" textlink="">
      <xdr:nvSpPr>
        <xdr:cNvPr id="259" name="円/楕円 258"/>
        <xdr:cNvSpPr/>
      </xdr:nvSpPr>
      <xdr:spPr>
        <a:xfrm>
          <a:off x="1968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19562</xdr:rowOff>
    </xdr:from>
    <xdr:ext cx="534377" cy="259045"/>
    <xdr:sp macro="" textlink="">
      <xdr:nvSpPr>
        <xdr:cNvPr id="260" name="テキスト ボックス 259"/>
        <xdr:cNvSpPr txBox="1"/>
      </xdr:nvSpPr>
      <xdr:spPr>
        <a:xfrm>
          <a:off x="1752111" y="166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108268</xdr:rowOff>
    </xdr:from>
    <xdr:to>
      <xdr:col>1</xdr:col>
      <xdr:colOff>485775</xdr:colOff>
      <xdr:row>97</xdr:row>
      <xdr:rowOff>38418</xdr:rowOff>
    </xdr:to>
    <xdr:sp macro="" textlink="">
      <xdr:nvSpPr>
        <xdr:cNvPr id="261" name="円/楕円 260"/>
        <xdr:cNvSpPr/>
      </xdr:nvSpPr>
      <xdr:spPr>
        <a:xfrm>
          <a:off x="1079500" y="165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29545</xdr:rowOff>
    </xdr:from>
    <xdr:ext cx="534377" cy="259045"/>
    <xdr:sp macro="" textlink="">
      <xdr:nvSpPr>
        <xdr:cNvPr id="262" name="テキスト ボックス 261"/>
        <xdr:cNvSpPr txBox="1"/>
      </xdr:nvSpPr>
      <xdr:spPr>
        <a:xfrm>
          <a:off x="863111" y="166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86563</xdr:rowOff>
    </xdr:from>
    <xdr:to>
      <xdr:col>15</xdr:col>
      <xdr:colOff>180975</xdr:colOff>
      <xdr:row>35</xdr:row>
      <xdr:rowOff>168631</xdr:rowOff>
    </xdr:to>
    <xdr:cxnSp macro="">
      <xdr:nvCxnSpPr>
        <xdr:cNvPr id="291" name="直線コネクタ 290"/>
        <xdr:cNvCxnSpPr/>
      </xdr:nvCxnSpPr>
      <xdr:spPr>
        <a:xfrm flipV="1">
          <a:off x="9639300" y="6087313"/>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168631</xdr:rowOff>
    </xdr:from>
    <xdr:to>
      <xdr:col>14</xdr:col>
      <xdr:colOff>28575</xdr:colOff>
      <xdr:row>36</xdr:row>
      <xdr:rowOff>13170</xdr:rowOff>
    </xdr:to>
    <xdr:cxnSp macro="">
      <xdr:nvCxnSpPr>
        <xdr:cNvPr id="294" name="直線コネクタ 293"/>
        <xdr:cNvCxnSpPr/>
      </xdr:nvCxnSpPr>
      <xdr:spPr>
        <a:xfrm flipV="1">
          <a:off x="8750300" y="6169381"/>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89319</xdr:rowOff>
    </xdr:from>
    <xdr:to>
      <xdr:col>12</xdr:col>
      <xdr:colOff>511175</xdr:colOff>
      <xdr:row>36</xdr:row>
      <xdr:rowOff>13170</xdr:rowOff>
    </xdr:to>
    <xdr:cxnSp macro="">
      <xdr:nvCxnSpPr>
        <xdr:cNvPr id="297" name="直線コネクタ 296"/>
        <xdr:cNvCxnSpPr/>
      </xdr:nvCxnSpPr>
      <xdr:spPr>
        <a:xfrm>
          <a:off x="7861300" y="5918619"/>
          <a:ext cx="889000" cy="2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89319</xdr:rowOff>
    </xdr:from>
    <xdr:to>
      <xdr:col>11</xdr:col>
      <xdr:colOff>307975</xdr:colOff>
      <xdr:row>36</xdr:row>
      <xdr:rowOff>31217</xdr:rowOff>
    </xdr:to>
    <xdr:cxnSp macro="">
      <xdr:nvCxnSpPr>
        <xdr:cNvPr id="300" name="直線コネクタ 299"/>
        <xdr:cNvCxnSpPr/>
      </xdr:nvCxnSpPr>
      <xdr:spPr>
        <a:xfrm flipV="1">
          <a:off x="6972300" y="5918619"/>
          <a:ext cx="889000" cy="2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35763</xdr:rowOff>
    </xdr:from>
    <xdr:to>
      <xdr:col>15</xdr:col>
      <xdr:colOff>231775</xdr:colOff>
      <xdr:row>35</xdr:row>
      <xdr:rowOff>137363</xdr:rowOff>
    </xdr:to>
    <xdr:sp macro="" textlink="">
      <xdr:nvSpPr>
        <xdr:cNvPr id="310" name="円/楕円 309"/>
        <xdr:cNvSpPr/>
      </xdr:nvSpPr>
      <xdr:spPr>
        <a:xfrm>
          <a:off x="10426700" y="6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58640</xdr:rowOff>
    </xdr:from>
    <xdr:ext cx="534377" cy="259045"/>
    <xdr:sp macro="" textlink="">
      <xdr:nvSpPr>
        <xdr:cNvPr id="311" name="補助費等該当値テキスト"/>
        <xdr:cNvSpPr txBox="1"/>
      </xdr:nvSpPr>
      <xdr:spPr>
        <a:xfrm>
          <a:off x="10528300" y="58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117831</xdr:rowOff>
    </xdr:from>
    <xdr:to>
      <xdr:col>14</xdr:col>
      <xdr:colOff>79375</xdr:colOff>
      <xdr:row>36</xdr:row>
      <xdr:rowOff>47981</xdr:rowOff>
    </xdr:to>
    <xdr:sp macro="" textlink="">
      <xdr:nvSpPr>
        <xdr:cNvPr id="312" name="円/楕円 311"/>
        <xdr:cNvSpPr/>
      </xdr:nvSpPr>
      <xdr:spPr>
        <a:xfrm>
          <a:off x="9588500" y="61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64508</xdr:rowOff>
    </xdr:from>
    <xdr:ext cx="534377" cy="259045"/>
    <xdr:sp macro="" textlink="">
      <xdr:nvSpPr>
        <xdr:cNvPr id="313" name="テキスト ボックス 312"/>
        <xdr:cNvSpPr txBox="1"/>
      </xdr:nvSpPr>
      <xdr:spPr>
        <a:xfrm>
          <a:off x="9372111" y="58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133820</xdr:rowOff>
    </xdr:from>
    <xdr:to>
      <xdr:col>12</xdr:col>
      <xdr:colOff>561975</xdr:colOff>
      <xdr:row>36</xdr:row>
      <xdr:rowOff>63970</xdr:rowOff>
    </xdr:to>
    <xdr:sp macro="" textlink="">
      <xdr:nvSpPr>
        <xdr:cNvPr id="314" name="円/楕円 313"/>
        <xdr:cNvSpPr/>
      </xdr:nvSpPr>
      <xdr:spPr>
        <a:xfrm>
          <a:off x="8699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80497</xdr:rowOff>
    </xdr:from>
    <xdr:ext cx="534377" cy="259045"/>
    <xdr:sp macro="" textlink="">
      <xdr:nvSpPr>
        <xdr:cNvPr id="315" name="テキスト ボックス 314"/>
        <xdr:cNvSpPr txBox="1"/>
      </xdr:nvSpPr>
      <xdr:spPr>
        <a:xfrm>
          <a:off x="8483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38519</xdr:rowOff>
    </xdr:from>
    <xdr:to>
      <xdr:col>11</xdr:col>
      <xdr:colOff>358775</xdr:colOff>
      <xdr:row>34</xdr:row>
      <xdr:rowOff>140119</xdr:rowOff>
    </xdr:to>
    <xdr:sp macro="" textlink="">
      <xdr:nvSpPr>
        <xdr:cNvPr id="316" name="円/楕円 315"/>
        <xdr:cNvSpPr/>
      </xdr:nvSpPr>
      <xdr:spPr>
        <a:xfrm>
          <a:off x="7810500" y="5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156646</xdr:rowOff>
    </xdr:from>
    <xdr:ext cx="534377" cy="259045"/>
    <xdr:sp macro="" textlink="">
      <xdr:nvSpPr>
        <xdr:cNvPr id="317" name="テキスト ボックス 316"/>
        <xdr:cNvSpPr txBox="1"/>
      </xdr:nvSpPr>
      <xdr:spPr>
        <a:xfrm>
          <a:off x="7594111" y="56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151867</xdr:rowOff>
    </xdr:from>
    <xdr:to>
      <xdr:col>10</xdr:col>
      <xdr:colOff>155575</xdr:colOff>
      <xdr:row>36</xdr:row>
      <xdr:rowOff>82017</xdr:rowOff>
    </xdr:to>
    <xdr:sp macro="" textlink="">
      <xdr:nvSpPr>
        <xdr:cNvPr id="318" name="円/楕円 317"/>
        <xdr:cNvSpPr/>
      </xdr:nvSpPr>
      <xdr:spPr>
        <a:xfrm>
          <a:off x="6921500" y="61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98544</xdr:rowOff>
    </xdr:from>
    <xdr:ext cx="534377" cy="259045"/>
    <xdr:sp macro="" textlink="">
      <xdr:nvSpPr>
        <xdr:cNvPr id="319" name="テキスト ボックス 318"/>
        <xdr:cNvSpPr txBox="1"/>
      </xdr:nvSpPr>
      <xdr:spPr>
        <a:xfrm>
          <a:off x="6705111" y="59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27922</xdr:rowOff>
    </xdr:from>
    <xdr:to>
      <xdr:col>15</xdr:col>
      <xdr:colOff>180975</xdr:colOff>
      <xdr:row>58</xdr:row>
      <xdr:rowOff>69321</xdr:rowOff>
    </xdr:to>
    <xdr:cxnSp macro="">
      <xdr:nvCxnSpPr>
        <xdr:cNvPr id="348" name="直線コネクタ 347"/>
        <xdr:cNvCxnSpPr/>
      </xdr:nvCxnSpPr>
      <xdr:spPr>
        <a:xfrm>
          <a:off x="9639300" y="9972022"/>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27922</xdr:rowOff>
    </xdr:from>
    <xdr:to>
      <xdr:col>14</xdr:col>
      <xdr:colOff>28575</xdr:colOff>
      <xdr:row>58</xdr:row>
      <xdr:rowOff>72430</xdr:rowOff>
    </xdr:to>
    <xdr:cxnSp macro="">
      <xdr:nvCxnSpPr>
        <xdr:cNvPr id="351" name="直線コネクタ 350"/>
        <xdr:cNvCxnSpPr/>
      </xdr:nvCxnSpPr>
      <xdr:spPr>
        <a:xfrm flipV="1">
          <a:off x="8750300" y="9972022"/>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24059</xdr:rowOff>
    </xdr:from>
    <xdr:to>
      <xdr:col>12</xdr:col>
      <xdr:colOff>511175</xdr:colOff>
      <xdr:row>58</xdr:row>
      <xdr:rowOff>72430</xdr:rowOff>
    </xdr:to>
    <xdr:cxnSp macro="">
      <xdr:nvCxnSpPr>
        <xdr:cNvPr id="354" name="直線コネクタ 353"/>
        <xdr:cNvCxnSpPr/>
      </xdr:nvCxnSpPr>
      <xdr:spPr>
        <a:xfrm>
          <a:off x="7861300" y="9796709"/>
          <a:ext cx="889000" cy="2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24059</xdr:rowOff>
    </xdr:from>
    <xdr:to>
      <xdr:col>11</xdr:col>
      <xdr:colOff>307975</xdr:colOff>
      <xdr:row>57</xdr:row>
      <xdr:rowOff>104808</xdr:rowOff>
    </xdr:to>
    <xdr:cxnSp macro="">
      <xdr:nvCxnSpPr>
        <xdr:cNvPr id="357" name="直線コネクタ 356"/>
        <xdr:cNvCxnSpPr/>
      </xdr:nvCxnSpPr>
      <xdr:spPr>
        <a:xfrm flipV="1">
          <a:off x="6972300" y="9796709"/>
          <a:ext cx="889000" cy="8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18521</xdr:rowOff>
    </xdr:from>
    <xdr:to>
      <xdr:col>15</xdr:col>
      <xdr:colOff>231775</xdr:colOff>
      <xdr:row>58</xdr:row>
      <xdr:rowOff>120121</xdr:rowOff>
    </xdr:to>
    <xdr:sp macro="" textlink="">
      <xdr:nvSpPr>
        <xdr:cNvPr id="367" name="円/楕円 366"/>
        <xdr:cNvSpPr/>
      </xdr:nvSpPr>
      <xdr:spPr>
        <a:xfrm>
          <a:off x="10426700" y="99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148572</xdr:rowOff>
    </xdr:from>
    <xdr:to>
      <xdr:col>14</xdr:col>
      <xdr:colOff>79375</xdr:colOff>
      <xdr:row>58</xdr:row>
      <xdr:rowOff>78722</xdr:rowOff>
    </xdr:to>
    <xdr:sp macro="" textlink="">
      <xdr:nvSpPr>
        <xdr:cNvPr id="369" name="円/楕円 368"/>
        <xdr:cNvSpPr/>
      </xdr:nvSpPr>
      <xdr:spPr>
        <a:xfrm>
          <a:off x="9588500" y="9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69849</xdr:rowOff>
    </xdr:from>
    <xdr:ext cx="534377" cy="259045"/>
    <xdr:sp macro="" textlink="">
      <xdr:nvSpPr>
        <xdr:cNvPr id="370" name="テキスト ボックス 369"/>
        <xdr:cNvSpPr txBox="1"/>
      </xdr:nvSpPr>
      <xdr:spPr>
        <a:xfrm>
          <a:off x="9372111" y="100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21630</xdr:rowOff>
    </xdr:from>
    <xdr:to>
      <xdr:col>12</xdr:col>
      <xdr:colOff>561975</xdr:colOff>
      <xdr:row>58</xdr:row>
      <xdr:rowOff>123230</xdr:rowOff>
    </xdr:to>
    <xdr:sp macro="" textlink="">
      <xdr:nvSpPr>
        <xdr:cNvPr id="371" name="円/楕円 370"/>
        <xdr:cNvSpPr/>
      </xdr:nvSpPr>
      <xdr:spPr>
        <a:xfrm>
          <a:off x="86995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114357</xdr:rowOff>
    </xdr:from>
    <xdr:ext cx="534377" cy="259045"/>
    <xdr:sp macro="" textlink="">
      <xdr:nvSpPr>
        <xdr:cNvPr id="372" name="テキスト ボックス 371"/>
        <xdr:cNvSpPr txBox="1"/>
      </xdr:nvSpPr>
      <xdr:spPr>
        <a:xfrm>
          <a:off x="8483111" y="100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144709</xdr:rowOff>
    </xdr:from>
    <xdr:to>
      <xdr:col>11</xdr:col>
      <xdr:colOff>358775</xdr:colOff>
      <xdr:row>57</xdr:row>
      <xdr:rowOff>74859</xdr:rowOff>
    </xdr:to>
    <xdr:sp macro="" textlink="">
      <xdr:nvSpPr>
        <xdr:cNvPr id="373" name="円/楕円 372"/>
        <xdr:cNvSpPr/>
      </xdr:nvSpPr>
      <xdr:spPr>
        <a:xfrm>
          <a:off x="7810500" y="97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91386</xdr:rowOff>
    </xdr:from>
    <xdr:ext cx="534377" cy="259045"/>
    <xdr:sp macro="" textlink="">
      <xdr:nvSpPr>
        <xdr:cNvPr id="374" name="テキスト ボックス 373"/>
        <xdr:cNvSpPr txBox="1"/>
      </xdr:nvSpPr>
      <xdr:spPr>
        <a:xfrm>
          <a:off x="7594111" y="95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54008</xdr:rowOff>
    </xdr:from>
    <xdr:to>
      <xdr:col>10</xdr:col>
      <xdr:colOff>155575</xdr:colOff>
      <xdr:row>57</xdr:row>
      <xdr:rowOff>155608</xdr:rowOff>
    </xdr:to>
    <xdr:sp macro="" textlink="">
      <xdr:nvSpPr>
        <xdr:cNvPr id="375" name="円/楕円 374"/>
        <xdr:cNvSpPr/>
      </xdr:nvSpPr>
      <xdr:spPr>
        <a:xfrm>
          <a:off x="6921500" y="98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685</xdr:rowOff>
    </xdr:from>
    <xdr:ext cx="534377" cy="259045"/>
    <xdr:sp macro="" textlink="">
      <xdr:nvSpPr>
        <xdr:cNvPr id="376" name="テキスト ボックス 375"/>
        <xdr:cNvSpPr txBox="1"/>
      </xdr:nvSpPr>
      <xdr:spPr>
        <a:xfrm>
          <a:off x="6705111" y="96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166137</xdr:rowOff>
    </xdr:from>
    <xdr:to>
      <xdr:col>15</xdr:col>
      <xdr:colOff>180975</xdr:colOff>
      <xdr:row>77</xdr:row>
      <xdr:rowOff>35082</xdr:rowOff>
    </xdr:to>
    <xdr:cxnSp macro="">
      <xdr:nvCxnSpPr>
        <xdr:cNvPr id="401" name="直線コネクタ 400"/>
        <xdr:cNvCxnSpPr/>
      </xdr:nvCxnSpPr>
      <xdr:spPr>
        <a:xfrm>
          <a:off x="9639300" y="13196337"/>
          <a:ext cx="8382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155732</xdr:rowOff>
    </xdr:from>
    <xdr:to>
      <xdr:col>15</xdr:col>
      <xdr:colOff>231775</xdr:colOff>
      <xdr:row>77</xdr:row>
      <xdr:rowOff>85882</xdr:rowOff>
    </xdr:to>
    <xdr:sp macro="" textlink="">
      <xdr:nvSpPr>
        <xdr:cNvPr id="411" name="円/楕円 410"/>
        <xdr:cNvSpPr/>
      </xdr:nvSpPr>
      <xdr:spPr>
        <a:xfrm>
          <a:off x="10426700" y="131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7159</xdr:rowOff>
    </xdr:from>
    <xdr:ext cx="534377" cy="259045"/>
    <xdr:sp macro="" textlink="">
      <xdr:nvSpPr>
        <xdr:cNvPr id="412" name="普通建設事業費 （ うち新規整備　）該当値テキスト"/>
        <xdr:cNvSpPr txBox="1"/>
      </xdr:nvSpPr>
      <xdr:spPr>
        <a:xfrm>
          <a:off x="10528300" y="130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115337</xdr:rowOff>
    </xdr:from>
    <xdr:to>
      <xdr:col>14</xdr:col>
      <xdr:colOff>79375</xdr:colOff>
      <xdr:row>77</xdr:row>
      <xdr:rowOff>45487</xdr:rowOff>
    </xdr:to>
    <xdr:sp macro="" textlink="">
      <xdr:nvSpPr>
        <xdr:cNvPr id="413" name="円/楕円 412"/>
        <xdr:cNvSpPr/>
      </xdr:nvSpPr>
      <xdr:spPr>
        <a:xfrm>
          <a:off x="9588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62015</xdr:rowOff>
    </xdr:from>
    <xdr:ext cx="534377" cy="259045"/>
    <xdr:sp macro="" textlink="">
      <xdr:nvSpPr>
        <xdr:cNvPr id="414" name="テキスト ボックス 413"/>
        <xdr:cNvSpPr txBox="1"/>
      </xdr:nvSpPr>
      <xdr:spPr>
        <a:xfrm>
          <a:off x="9372111" y="129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35818</xdr:rowOff>
    </xdr:from>
    <xdr:to>
      <xdr:col>15</xdr:col>
      <xdr:colOff>180975</xdr:colOff>
      <xdr:row>98</xdr:row>
      <xdr:rowOff>66711</xdr:rowOff>
    </xdr:to>
    <xdr:cxnSp macro="">
      <xdr:nvCxnSpPr>
        <xdr:cNvPr id="445" name="直線コネクタ 444"/>
        <xdr:cNvCxnSpPr/>
      </xdr:nvCxnSpPr>
      <xdr:spPr>
        <a:xfrm flipV="1">
          <a:off x="9639300" y="16837918"/>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156468</xdr:rowOff>
    </xdr:from>
    <xdr:to>
      <xdr:col>15</xdr:col>
      <xdr:colOff>231775</xdr:colOff>
      <xdr:row>98</xdr:row>
      <xdr:rowOff>86618</xdr:rowOff>
    </xdr:to>
    <xdr:sp macro="" textlink="">
      <xdr:nvSpPr>
        <xdr:cNvPr id="455" name="円/楕円 454"/>
        <xdr:cNvSpPr/>
      </xdr:nvSpPr>
      <xdr:spPr>
        <a:xfrm>
          <a:off x="104267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134895</xdr:rowOff>
    </xdr:from>
    <xdr:ext cx="469744" cy="259045"/>
    <xdr:sp macro="" textlink="">
      <xdr:nvSpPr>
        <xdr:cNvPr id="456" name="普通建設事業費 （ うち更新整備　）該当値テキスト"/>
        <xdr:cNvSpPr txBox="1"/>
      </xdr:nvSpPr>
      <xdr:spPr>
        <a:xfrm>
          <a:off x="10528300" y="167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15911</xdr:rowOff>
    </xdr:from>
    <xdr:to>
      <xdr:col>14</xdr:col>
      <xdr:colOff>79375</xdr:colOff>
      <xdr:row>98</xdr:row>
      <xdr:rowOff>117511</xdr:rowOff>
    </xdr:to>
    <xdr:sp macro="" textlink="">
      <xdr:nvSpPr>
        <xdr:cNvPr id="457" name="円/楕円 456"/>
        <xdr:cNvSpPr/>
      </xdr:nvSpPr>
      <xdr:spPr>
        <a:xfrm>
          <a:off x="9588500" y="168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108638</xdr:rowOff>
    </xdr:from>
    <xdr:ext cx="469744" cy="259045"/>
    <xdr:sp macro="" textlink="">
      <xdr:nvSpPr>
        <xdr:cNvPr id="458" name="テキスト ボックス 457"/>
        <xdr:cNvSpPr txBox="1"/>
      </xdr:nvSpPr>
      <xdr:spPr>
        <a:xfrm>
          <a:off x="9404427" y="169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34417</xdr:rowOff>
    </xdr:from>
    <xdr:to>
      <xdr:col>23</xdr:col>
      <xdr:colOff>517525</xdr:colOff>
      <xdr:row>38</xdr:row>
      <xdr:rowOff>88519</xdr:rowOff>
    </xdr:to>
    <xdr:cxnSp macro="">
      <xdr:nvCxnSpPr>
        <xdr:cNvPr id="487" name="直線コネクタ 486"/>
        <xdr:cNvCxnSpPr/>
      </xdr:nvCxnSpPr>
      <xdr:spPr>
        <a:xfrm>
          <a:off x="15481300" y="654951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67437</xdr:rowOff>
    </xdr:from>
    <xdr:to>
      <xdr:col>22</xdr:col>
      <xdr:colOff>365125</xdr:colOff>
      <xdr:row>38</xdr:row>
      <xdr:rowOff>34417</xdr:rowOff>
    </xdr:to>
    <xdr:cxnSp macro="">
      <xdr:nvCxnSpPr>
        <xdr:cNvPr id="490" name="直線コネクタ 489"/>
        <xdr:cNvCxnSpPr/>
      </xdr:nvCxnSpPr>
      <xdr:spPr>
        <a:xfrm>
          <a:off x="14592300" y="6239637"/>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67437</xdr:rowOff>
    </xdr:from>
    <xdr:to>
      <xdr:col>21</xdr:col>
      <xdr:colOff>161925</xdr:colOff>
      <xdr:row>37</xdr:row>
      <xdr:rowOff>90678</xdr:rowOff>
    </xdr:to>
    <xdr:cxnSp macro="">
      <xdr:nvCxnSpPr>
        <xdr:cNvPr id="493" name="直線コネクタ 492"/>
        <xdr:cNvCxnSpPr/>
      </xdr:nvCxnSpPr>
      <xdr:spPr>
        <a:xfrm flipV="1">
          <a:off x="13703300" y="623963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90678</xdr:rowOff>
    </xdr:from>
    <xdr:to>
      <xdr:col>19</xdr:col>
      <xdr:colOff>644525</xdr:colOff>
      <xdr:row>38</xdr:row>
      <xdr:rowOff>141732</xdr:rowOff>
    </xdr:to>
    <xdr:cxnSp macro="">
      <xdr:nvCxnSpPr>
        <xdr:cNvPr id="496" name="直線コネクタ 495"/>
        <xdr:cNvCxnSpPr/>
      </xdr:nvCxnSpPr>
      <xdr:spPr>
        <a:xfrm flipV="1">
          <a:off x="12814300" y="6434328"/>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37719</xdr:rowOff>
    </xdr:from>
    <xdr:to>
      <xdr:col>23</xdr:col>
      <xdr:colOff>568325</xdr:colOff>
      <xdr:row>38</xdr:row>
      <xdr:rowOff>139319</xdr:rowOff>
    </xdr:to>
    <xdr:sp macro="" textlink="">
      <xdr:nvSpPr>
        <xdr:cNvPr id="506" name="円/楕円 505"/>
        <xdr:cNvSpPr/>
      </xdr:nvSpPr>
      <xdr:spPr>
        <a:xfrm>
          <a:off x="16268700" y="6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60596</xdr:rowOff>
    </xdr:from>
    <xdr:ext cx="469744" cy="259045"/>
    <xdr:sp macro="" textlink="">
      <xdr:nvSpPr>
        <xdr:cNvPr id="507" name="災害復旧事業費該当値テキスト"/>
        <xdr:cNvSpPr txBox="1"/>
      </xdr:nvSpPr>
      <xdr:spPr>
        <a:xfrm>
          <a:off x="16370300" y="64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155067</xdr:rowOff>
    </xdr:from>
    <xdr:to>
      <xdr:col>22</xdr:col>
      <xdr:colOff>415925</xdr:colOff>
      <xdr:row>38</xdr:row>
      <xdr:rowOff>85217</xdr:rowOff>
    </xdr:to>
    <xdr:sp macro="" textlink="">
      <xdr:nvSpPr>
        <xdr:cNvPr id="508" name="円/楕円 507"/>
        <xdr:cNvSpPr/>
      </xdr:nvSpPr>
      <xdr:spPr>
        <a:xfrm>
          <a:off x="15430500" y="6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76344</xdr:rowOff>
    </xdr:from>
    <xdr:ext cx="469744" cy="259045"/>
    <xdr:sp macro="" textlink="">
      <xdr:nvSpPr>
        <xdr:cNvPr id="509" name="テキスト ボックス 508"/>
        <xdr:cNvSpPr txBox="1"/>
      </xdr:nvSpPr>
      <xdr:spPr>
        <a:xfrm>
          <a:off x="15246427" y="6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16637</xdr:rowOff>
    </xdr:from>
    <xdr:to>
      <xdr:col>21</xdr:col>
      <xdr:colOff>212725</xdr:colOff>
      <xdr:row>36</xdr:row>
      <xdr:rowOff>118237</xdr:rowOff>
    </xdr:to>
    <xdr:sp macro="" textlink="">
      <xdr:nvSpPr>
        <xdr:cNvPr id="510" name="円/楕円 509"/>
        <xdr:cNvSpPr/>
      </xdr:nvSpPr>
      <xdr:spPr>
        <a:xfrm>
          <a:off x="14541500" y="61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109364</xdr:rowOff>
    </xdr:from>
    <xdr:ext cx="469744" cy="259045"/>
    <xdr:sp macro="" textlink="">
      <xdr:nvSpPr>
        <xdr:cNvPr id="511" name="テキスト ボックス 510"/>
        <xdr:cNvSpPr txBox="1"/>
      </xdr:nvSpPr>
      <xdr:spPr>
        <a:xfrm>
          <a:off x="14357427" y="62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39878</xdr:rowOff>
    </xdr:from>
    <xdr:to>
      <xdr:col>20</xdr:col>
      <xdr:colOff>9525</xdr:colOff>
      <xdr:row>37</xdr:row>
      <xdr:rowOff>141478</xdr:rowOff>
    </xdr:to>
    <xdr:sp macro="" textlink="">
      <xdr:nvSpPr>
        <xdr:cNvPr id="512" name="円/楕円 511"/>
        <xdr:cNvSpPr/>
      </xdr:nvSpPr>
      <xdr:spPr>
        <a:xfrm>
          <a:off x="13652500" y="63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132605</xdr:rowOff>
    </xdr:from>
    <xdr:ext cx="469744" cy="259045"/>
    <xdr:sp macro="" textlink="">
      <xdr:nvSpPr>
        <xdr:cNvPr id="513" name="テキスト ボックス 512"/>
        <xdr:cNvSpPr txBox="1"/>
      </xdr:nvSpPr>
      <xdr:spPr>
        <a:xfrm>
          <a:off x="13468427" y="64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90932</xdr:rowOff>
    </xdr:from>
    <xdr:to>
      <xdr:col>18</xdr:col>
      <xdr:colOff>492125</xdr:colOff>
      <xdr:row>39</xdr:row>
      <xdr:rowOff>21082</xdr:rowOff>
    </xdr:to>
    <xdr:sp macro="" textlink="">
      <xdr:nvSpPr>
        <xdr:cNvPr id="514" name="円/楕円 513"/>
        <xdr:cNvSpPr/>
      </xdr:nvSpPr>
      <xdr:spPr>
        <a:xfrm>
          <a:off x="127635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12209</xdr:rowOff>
    </xdr:from>
    <xdr:ext cx="378565" cy="259045"/>
    <xdr:sp macro="" textlink="">
      <xdr:nvSpPr>
        <xdr:cNvPr id="515" name="テキスト ボックス 514"/>
        <xdr:cNvSpPr txBox="1"/>
      </xdr:nvSpPr>
      <xdr:spPr>
        <a:xfrm>
          <a:off x="12625017" y="669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45500</xdr:rowOff>
    </xdr:from>
    <xdr:to>
      <xdr:col>23</xdr:col>
      <xdr:colOff>517525</xdr:colOff>
      <xdr:row>74</xdr:row>
      <xdr:rowOff>96479</xdr:rowOff>
    </xdr:to>
    <xdr:cxnSp macro="">
      <xdr:nvCxnSpPr>
        <xdr:cNvPr id="595" name="直線コネクタ 594"/>
        <xdr:cNvCxnSpPr/>
      </xdr:nvCxnSpPr>
      <xdr:spPr>
        <a:xfrm flipV="1">
          <a:off x="15481300" y="12732800"/>
          <a:ext cx="8382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96479</xdr:rowOff>
    </xdr:from>
    <xdr:to>
      <xdr:col>22</xdr:col>
      <xdr:colOff>365125</xdr:colOff>
      <xdr:row>74</xdr:row>
      <xdr:rowOff>150036</xdr:rowOff>
    </xdr:to>
    <xdr:cxnSp macro="">
      <xdr:nvCxnSpPr>
        <xdr:cNvPr id="598" name="直線コネクタ 597"/>
        <xdr:cNvCxnSpPr/>
      </xdr:nvCxnSpPr>
      <xdr:spPr>
        <a:xfrm flipV="1">
          <a:off x="14592300" y="12783779"/>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150036</xdr:rowOff>
    </xdr:from>
    <xdr:to>
      <xdr:col>21</xdr:col>
      <xdr:colOff>161925</xdr:colOff>
      <xdr:row>74</xdr:row>
      <xdr:rowOff>169565</xdr:rowOff>
    </xdr:to>
    <xdr:cxnSp macro="">
      <xdr:nvCxnSpPr>
        <xdr:cNvPr id="601" name="直線コネクタ 600"/>
        <xdr:cNvCxnSpPr/>
      </xdr:nvCxnSpPr>
      <xdr:spPr>
        <a:xfrm flipV="1">
          <a:off x="13703300" y="128373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169565</xdr:rowOff>
    </xdr:from>
    <xdr:to>
      <xdr:col>19</xdr:col>
      <xdr:colOff>644525</xdr:colOff>
      <xdr:row>75</xdr:row>
      <xdr:rowOff>18640</xdr:rowOff>
    </xdr:to>
    <xdr:cxnSp macro="">
      <xdr:nvCxnSpPr>
        <xdr:cNvPr id="604" name="直線コネクタ 603"/>
        <xdr:cNvCxnSpPr/>
      </xdr:nvCxnSpPr>
      <xdr:spPr>
        <a:xfrm flipV="1">
          <a:off x="12814300" y="12856865"/>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166150</xdr:rowOff>
    </xdr:from>
    <xdr:to>
      <xdr:col>23</xdr:col>
      <xdr:colOff>568325</xdr:colOff>
      <xdr:row>74</xdr:row>
      <xdr:rowOff>96300</xdr:rowOff>
    </xdr:to>
    <xdr:sp macro="" textlink="">
      <xdr:nvSpPr>
        <xdr:cNvPr id="614" name="円/楕円 613"/>
        <xdr:cNvSpPr/>
      </xdr:nvSpPr>
      <xdr:spPr>
        <a:xfrm>
          <a:off x="16268700" y="126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17577</xdr:rowOff>
    </xdr:from>
    <xdr:ext cx="534377" cy="259045"/>
    <xdr:sp macro="" textlink="">
      <xdr:nvSpPr>
        <xdr:cNvPr id="615" name="公債費該当値テキスト"/>
        <xdr:cNvSpPr txBox="1"/>
      </xdr:nvSpPr>
      <xdr:spPr>
        <a:xfrm>
          <a:off x="16370300" y="125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45679</xdr:rowOff>
    </xdr:from>
    <xdr:to>
      <xdr:col>22</xdr:col>
      <xdr:colOff>415925</xdr:colOff>
      <xdr:row>74</xdr:row>
      <xdr:rowOff>147279</xdr:rowOff>
    </xdr:to>
    <xdr:sp macro="" textlink="">
      <xdr:nvSpPr>
        <xdr:cNvPr id="616" name="円/楕円 615"/>
        <xdr:cNvSpPr/>
      </xdr:nvSpPr>
      <xdr:spPr>
        <a:xfrm>
          <a:off x="15430500" y="127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163806</xdr:rowOff>
    </xdr:from>
    <xdr:ext cx="534377" cy="259045"/>
    <xdr:sp macro="" textlink="">
      <xdr:nvSpPr>
        <xdr:cNvPr id="617" name="テキスト ボックス 616"/>
        <xdr:cNvSpPr txBox="1"/>
      </xdr:nvSpPr>
      <xdr:spPr>
        <a:xfrm>
          <a:off x="15214111" y="12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99236</xdr:rowOff>
    </xdr:from>
    <xdr:to>
      <xdr:col>21</xdr:col>
      <xdr:colOff>212725</xdr:colOff>
      <xdr:row>75</xdr:row>
      <xdr:rowOff>29386</xdr:rowOff>
    </xdr:to>
    <xdr:sp macro="" textlink="">
      <xdr:nvSpPr>
        <xdr:cNvPr id="618" name="円/楕円 617"/>
        <xdr:cNvSpPr/>
      </xdr:nvSpPr>
      <xdr:spPr>
        <a:xfrm>
          <a:off x="14541500" y="127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45913</xdr:rowOff>
    </xdr:from>
    <xdr:ext cx="534377" cy="259045"/>
    <xdr:sp macro="" textlink="">
      <xdr:nvSpPr>
        <xdr:cNvPr id="619" name="テキスト ボックス 618"/>
        <xdr:cNvSpPr txBox="1"/>
      </xdr:nvSpPr>
      <xdr:spPr>
        <a:xfrm>
          <a:off x="14325111" y="125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118765</xdr:rowOff>
    </xdr:from>
    <xdr:to>
      <xdr:col>20</xdr:col>
      <xdr:colOff>9525</xdr:colOff>
      <xdr:row>75</xdr:row>
      <xdr:rowOff>48915</xdr:rowOff>
    </xdr:to>
    <xdr:sp macro="" textlink="">
      <xdr:nvSpPr>
        <xdr:cNvPr id="620" name="円/楕円 619"/>
        <xdr:cNvSpPr/>
      </xdr:nvSpPr>
      <xdr:spPr>
        <a:xfrm>
          <a:off x="13652500" y="128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65442</xdr:rowOff>
    </xdr:from>
    <xdr:ext cx="534377" cy="259045"/>
    <xdr:sp macro="" textlink="">
      <xdr:nvSpPr>
        <xdr:cNvPr id="621" name="テキスト ボックス 620"/>
        <xdr:cNvSpPr txBox="1"/>
      </xdr:nvSpPr>
      <xdr:spPr>
        <a:xfrm>
          <a:off x="13436111" y="125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139290</xdr:rowOff>
    </xdr:from>
    <xdr:to>
      <xdr:col>18</xdr:col>
      <xdr:colOff>492125</xdr:colOff>
      <xdr:row>75</xdr:row>
      <xdr:rowOff>69440</xdr:rowOff>
    </xdr:to>
    <xdr:sp macro="" textlink="">
      <xdr:nvSpPr>
        <xdr:cNvPr id="622" name="円/楕円 621"/>
        <xdr:cNvSpPr/>
      </xdr:nvSpPr>
      <xdr:spPr>
        <a:xfrm>
          <a:off x="12763500" y="12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85967</xdr:rowOff>
    </xdr:from>
    <xdr:ext cx="534377" cy="259045"/>
    <xdr:sp macro="" textlink="">
      <xdr:nvSpPr>
        <xdr:cNvPr id="623" name="テキスト ボックス 622"/>
        <xdr:cNvSpPr txBox="1"/>
      </xdr:nvSpPr>
      <xdr:spPr>
        <a:xfrm>
          <a:off x="12547111" y="126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5049</xdr:rowOff>
    </xdr:from>
    <xdr:to>
      <xdr:col>23</xdr:col>
      <xdr:colOff>517525</xdr:colOff>
      <xdr:row>98</xdr:row>
      <xdr:rowOff>9483</xdr:rowOff>
    </xdr:to>
    <xdr:cxnSp macro="">
      <xdr:nvCxnSpPr>
        <xdr:cNvPr id="648" name="直線コネクタ 647"/>
        <xdr:cNvCxnSpPr/>
      </xdr:nvCxnSpPr>
      <xdr:spPr>
        <a:xfrm>
          <a:off x="15481300" y="16807149"/>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5049</xdr:rowOff>
    </xdr:from>
    <xdr:to>
      <xdr:col>22</xdr:col>
      <xdr:colOff>365125</xdr:colOff>
      <xdr:row>98</xdr:row>
      <xdr:rowOff>8741</xdr:rowOff>
    </xdr:to>
    <xdr:cxnSp macro="">
      <xdr:nvCxnSpPr>
        <xdr:cNvPr id="651" name="直線コネクタ 650"/>
        <xdr:cNvCxnSpPr/>
      </xdr:nvCxnSpPr>
      <xdr:spPr>
        <a:xfrm flipV="1">
          <a:off x="14592300" y="16807149"/>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72789</xdr:rowOff>
    </xdr:from>
    <xdr:to>
      <xdr:col>21</xdr:col>
      <xdr:colOff>161925</xdr:colOff>
      <xdr:row>98</xdr:row>
      <xdr:rowOff>8741</xdr:rowOff>
    </xdr:to>
    <xdr:cxnSp macro="">
      <xdr:nvCxnSpPr>
        <xdr:cNvPr id="654" name="直線コネクタ 653"/>
        <xdr:cNvCxnSpPr/>
      </xdr:nvCxnSpPr>
      <xdr:spPr>
        <a:xfrm>
          <a:off x="13703300" y="16703439"/>
          <a:ext cx="889000" cy="10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72789</xdr:rowOff>
    </xdr:from>
    <xdr:to>
      <xdr:col>19</xdr:col>
      <xdr:colOff>644525</xdr:colOff>
      <xdr:row>98</xdr:row>
      <xdr:rowOff>19067</xdr:rowOff>
    </xdr:to>
    <xdr:cxnSp macro="">
      <xdr:nvCxnSpPr>
        <xdr:cNvPr id="657" name="直線コネクタ 656"/>
        <xdr:cNvCxnSpPr/>
      </xdr:nvCxnSpPr>
      <xdr:spPr>
        <a:xfrm flipV="1">
          <a:off x="12814300" y="16703439"/>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130133</xdr:rowOff>
    </xdr:from>
    <xdr:to>
      <xdr:col>23</xdr:col>
      <xdr:colOff>568325</xdr:colOff>
      <xdr:row>98</xdr:row>
      <xdr:rowOff>60283</xdr:rowOff>
    </xdr:to>
    <xdr:sp macro="" textlink="">
      <xdr:nvSpPr>
        <xdr:cNvPr id="667" name="円/楕円 666"/>
        <xdr:cNvSpPr/>
      </xdr:nvSpPr>
      <xdr:spPr>
        <a:xfrm>
          <a:off x="16268700" y="16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125699</xdr:rowOff>
    </xdr:from>
    <xdr:to>
      <xdr:col>22</xdr:col>
      <xdr:colOff>415925</xdr:colOff>
      <xdr:row>98</xdr:row>
      <xdr:rowOff>55849</xdr:rowOff>
    </xdr:to>
    <xdr:sp macro="" textlink="">
      <xdr:nvSpPr>
        <xdr:cNvPr id="669" name="円/楕円 668"/>
        <xdr:cNvSpPr/>
      </xdr:nvSpPr>
      <xdr:spPr>
        <a:xfrm>
          <a:off x="15430500" y="167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46976</xdr:rowOff>
    </xdr:from>
    <xdr:ext cx="469744" cy="259045"/>
    <xdr:sp macro="" textlink="">
      <xdr:nvSpPr>
        <xdr:cNvPr id="670" name="テキスト ボックス 669"/>
        <xdr:cNvSpPr txBox="1"/>
      </xdr:nvSpPr>
      <xdr:spPr>
        <a:xfrm>
          <a:off x="15246427" y="168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129391</xdr:rowOff>
    </xdr:from>
    <xdr:to>
      <xdr:col>21</xdr:col>
      <xdr:colOff>212725</xdr:colOff>
      <xdr:row>98</xdr:row>
      <xdr:rowOff>59541</xdr:rowOff>
    </xdr:to>
    <xdr:sp macro="" textlink="">
      <xdr:nvSpPr>
        <xdr:cNvPr id="671" name="円/楕円 670"/>
        <xdr:cNvSpPr/>
      </xdr:nvSpPr>
      <xdr:spPr>
        <a:xfrm>
          <a:off x="14541500" y="167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50668</xdr:rowOff>
    </xdr:from>
    <xdr:ext cx="469744" cy="259045"/>
    <xdr:sp macro="" textlink="">
      <xdr:nvSpPr>
        <xdr:cNvPr id="672" name="テキスト ボックス 671"/>
        <xdr:cNvSpPr txBox="1"/>
      </xdr:nvSpPr>
      <xdr:spPr>
        <a:xfrm>
          <a:off x="14357427" y="1685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21989</xdr:rowOff>
    </xdr:from>
    <xdr:to>
      <xdr:col>20</xdr:col>
      <xdr:colOff>9525</xdr:colOff>
      <xdr:row>97</xdr:row>
      <xdr:rowOff>123589</xdr:rowOff>
    </xdr:to>
    <xdr:sp macro="" textlink="">
      <xdr:nvSpPr>
        <xdr:cNvPr id="673" name="円/楕円 672"/>
        <xdr:cNvSpPr/>
      </xdr:nvSpPr>
      <xdr:spPr>
        <a:xfrm>
          <a:off x="13652500" y="166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114716</xdr:rowOff>
    </xdr:from>
    <xdr:ext cx="534377" cy="259045"/>
    <xdr:sp macro="" textlink="">
      <xdr:nvSpPr>
        <xdr:cNvPr id="674" name="テキスト ボックス 673"/>
        <xdr:cNvSpPr txBox="1"/>
      </xdr:nvSpPr>
      <xdr:spPr>
        <a:xfrm>
          <a:off x="13436111" y="167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139717</xdr:rowOff>
    </xdr:from>
    <xdr:to>
      <xdr:col>18</xdr:col>
      <xdr:colOff>492125</xdr:colOff>
      <xdr:row>98</xdr:row>
      <xdr:rowOff>69867</xdr:rowOff>
    </xdr:to>
    <xdr:sp macro="" textlink="">
      <xdr:nvSpPr>
        <xdr:cNvPr id="675" name="円/楕円 674"/>
        <xdr:cNvSpPr/>
      </xdr:nvSpPr>
      <xdr:spPr>
        <a:xfrm>
          <a:off x="12763500" y="167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60994</xdr:rowOff>
    </xdr:from>
    <xdr:ext cx="469744" cy="259045"/>
    <xdr:sp macro="" textlink="">
      <xdr:nvSpPr>
        <xdr:cNvPr id="676" name="テキスト ボックス 675"/>
        <xdr:cNvSpPr txBox="1"/>
      </xdr:nvSpPr>
      <xdr:spPr>
        <a:xfrm>
          <a:off x="12579427" y="168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160045</xdr:rowOff>
    </xdr:from>
    <xdr:to>
      <xdr:col>32</xdr:col>
      <xdr:colOff>187325</xdr:colOff>
      <xdr:row>39</xdr:row>
      <xdr:rowOff>17856</xdr:rowOff>
    </xdr:to>
    <xdr:cxnSp macro="">
      <xdr:nvCxnSpPr>
        <xdr:cNvPr id="705" name="直線コネクタ 704"/>
        <xdr:cNvCxnSpPr/>
      </xdr:nvCxnSpPr>
      <xdr:spPr>
        <a:xfrm flipV="1">
          <a:off x="21323300" y="667514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56642</xdr:rowOff>
    </xdr:from>
    <xdr:to>
      <xdr:col>31</xdr:col>
      <xdr:colOff>34925</xdr:colOff>
      <xdr:row>39</xdr:row>
      <xdr:rowOff>17856</xdr:rowOff>
    </xdr:to>
    <xdr:cxnSp macro="">
      <xdr:nvCxnSpPr>
        <xdr:cNvPr id="708" name="直線コネクタ 707"/>
        <xdr:cNvCxnSpPr/>
      </xdr:nvCxnSpPr>
      <xdr:spPr>
        <a:xfrm>
          <a:off x="20434300" y="6571742"/>
          <a:ext cx="889000" cy="1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42393</xdr:rowOff>
    </xdr:from>
    <xdr:to>
      <xdr:col>29</xdr:col>
      <xdr:colOff>517525</xdr:colOff>
      <xdr:row>38</xdr:row>
      <xdr:rowOff>56642</xdr:rowOff>
    </xdr:to>
    <xdr:cxnSp macro="">
      <xdr:nvCxnSpPr>
        <xdr:cNvPr id="711" name="直線コネクタ 710"/>
        <xdr:cNvCxnSpPr/>
      </xdr:nvCxnSpPr>
      <xdr:spPr>
        <a:xfrm>
          <a:off x="19545300" y="655749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42393</xdr:rowOff>
    </xdr:from>
    <xdr:to>
      <xdr:col>28</xdr:col>
      <xdr:colOff>314325</xdr:colOff>
      <xdr:row>38</xdr:row>
      <xdr:rowOff>116230</xdr:rowOff>
    </xdr:to>
    <xdr:cxnSp macro="">
      <xdr:nvCxnSpPr>
        <xdr:cNvPr id="714" name="直線コネクタ 713"/>
        <xdr:cNvCxnSpPr/>
      </xdr:nvCxnSpPr>
      <xdr:spPr>
        <a:xfrm flipV="1">
          <a:off x="18656300" y="655749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109245</xdr:rowOff>
    </xdr:from>
    <xdr:to>
      <xdr:col>32</xdr:col>
      <xdr:colOff>238125</xdr:colOff>
      <xdr:row>39</xdr:row>
      <xdr:rowOff>39395</xdr:rowOff>
    </xdr:to>
    <xdr:sp macro="" textlink="">
      <xdr:nvSpPr>
        <xdr:cNvPr id="724" name="円/楕円 723"/>
        <xdr:cNvSpPr/>
      </xdr:nvSpPr>
      <xdr:spPr>
        <a:xfrm>
          <a:off x="22110700" y="6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78565" cy="259045"/>
    <xdr:sp macro="" textlink="">
      <xdr:nvSpPr>
        <xdr:cNvPr id="725" name="投資及び出資金該当値テキスト"/>
        <xdr:cNvSpPr txBox="1"/>
      </xdr:nvSpPr>
      <xdr:spPr>
        <a:xfrm>
          <a:off x="22212300" y="659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138506</xdr:rowOff>
    </xdr:from>
    <xdr:to>
      <xdr:col>31</xdr:col>
      <xdr:colOff>85725</xdr:colOff>
      <xdr:row>39</xdr:row>
      <xdr:rowOff>68656</xdr:rowOff>
    </xdr:to>
    <xdr:sp macro="" textlink="">
      <xdr:nvSpPr>
        <xdr:cNvPr id="726" name="円/楕円 725"/>
        <xdr:cNvSpPr/>
      </xdr:nvSpPr>
      <xdr:spPr>
        <a:xfrm>
          <a:off x="21272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59783</xdr:rowOff>
    </xdr:from>
    <xdr:ext cx="378565" cy="259045"/>
    <xdr:sp macro="" textlink="">
      <xdr:nvSpPr>
        <xdr:cNvPr id="727" name="テキスト ボックス 726"/>
        <xdr:cNvSpPr txBox="1"/>
      </xdr:nvSpPr>
      <xdr:spPr>
        <a:xfrm>
          <a:off x="21134017" y="674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5842</xdr:rowOff>
    </xdr:from>
    <xdr:to>
      <xdr:col>29</xdr:col>
      <xdr:colOff>568325</xdr:colOff>
      <xdr:row>38</xdr:row>
      <xdr:rowOff>107442</xdr:rowOff>
    </xdr:to>
    <xdr:sp macro="" textlink="">
      <xdr:nvSpPr>
        <xdr:cNvPr id="728" name="円/楕円 727"/>
        <xdr:cNvSpPr/>
      </xdr:nvSpPr>
      <xdr:spPr>
        <a:xfrm>
          <a:off x="20383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123969</xdr:rowOff>
    </xdr:from>
    <xdr:ext cx="469744" cy="259045"/>
    <xdr:sp macro="" textlink="">
      <xdr:nvSpPr>
        <xdr:cNvPr id="729" name="テキスト ボックス 728"/>
        <xdr:cNvSpPr txBox="1"/>
      </xdr:nvSpPr>
      <xdr:spPr>
        <a:xfrm>
          <a:off x="20199427" y="62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163043</xdr:rowOff>
    </xdr:from>
    <xdr:to>
      <xdr:col>28</xdr:col>
      <xdr:colOff>365125</xdr:colOff>
      <xdr:row>38</xdr:row>
      <xdr:rowOff>93193</xdr:rowOff>
    </xdr:to>
    <xdr:sp macro="" textlink="">
      <xdr:nvSpPr>
        <xdr:cNvPr id="730" name="円/楕円 729"/>
        <xdr:cNvSpPr/>
      </xdr:nvSpPr>
      <xdr:spPr>
        <a:xfrm>
          <a:off x="19494500" y="65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109720</xdr:rowOff>
    </xdr:from>
    <xdr:ext cx="469744" cy="259045"/>
    <xdr:sp macro="" textlink="">
      <xdr:nvSpPr>
        <xdr:cNvPr id="731" name="テキスト ボックス 730"/>
        <xdr:cNvSpPr txBox="1"/>
      </xdr:nvSpPr>
      <xdr:spPr>
        <a:xfrm>
          <a:off x="19310427" y="62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65430</xdr:rowOff>
    </xdr:from>
    <xdr:to>
      <xdr:col>27</xdr:col>
      <xdr:colOff>161925</xdr:colOff>
      <xdr:row>38</xdr:row>
      <xdr:rowOff>167030</xdr:rowOff>
    </xdr:to>
    <xdr:sp macro="" textlink="">
      <xdr:nvSpPr>
        <xdr:cNvPr id="732" name="円/楕円 731"/>
        <xdr:cNvSpPr/>
      </xdr:nvSpPr>
      <xdr:spPr>
        <a:xfrm>
          <a:off x="18605500" y="65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158157</xdr:rowOff>
    </xdr:from>
    <xdr:ext cx="469744" cy="259045"/>
    <xdr:sp macro="" textlink="">
      <xdr:nvSpPr>
        <xdr:cNvPr id="733" name="テキスト ボックス 732"/>
        <xdr:cNvSpPr txBox="1"/>
      </xdr:nvSpPr>
      <xdr:spPr>
        <a:xfrm>
          <a:off x="18421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96331</xdr:rowOff>
    </xdr:from>
    <xdr:to>
      <xdr:col>32</xdr:col>
      <xdr:colOff>187325</xdr:colOff>
      <xdr:row>59</xdr:row>
      <xdr:rowOff>98781</xdr:rowOff>
    </xdr:to>
    <xdr:cxnSp macro="">
      <xdr:nvCxnSpPr>
        <xdr:cNvPr id="764" name="直線コネクタ 763"/>
        <xdr:cNvCxnSpPr/>
      </xdr:nvCxnSpPr>
      <xdr:spPr>
        <a:xfrm>
          <a:off x="21323300" y="10211881"/>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96200</xdr:rowOff>
    </xdr:from>
    <xdr:to>
      <xdr:col>31</xdr:col>
      <xdr:colOff>34925</xdr:colOff>
      <xdr:row>59</xdr:row>
      <xdr:rowOff>96331</xdr:rowOff>
    </xdr:to>
    <xdr:cxnSp macro="">
      <xdr:nvCxnSpPr>
        <xdr:cNvPr id="767" name="直線コネクタ 766"/>
        <xdr:cNvCxnSpPr/>
      </xdr:nvCxnSpPr>
      <xdr:spPr>
        <a:xfrm>
          <a:off x="20434300" y="1021175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96200</xdr:rowOff>
    </xdr:from>
    <xdr:to>
      <xdr:col>29</xdr:col>
      <xdr:colOff>517525</xdr:colOff>
      <xdr:row>59</xdr:row>
      <xdr:rowOff>96429</xdr:rowOff>
    </xdr:to>
    <xdr:cxnSp macro="">
      <xdr:nvCxnSpPr>
        <xdr:cNvPr id="770" name="直線コネクタ 769"/>
        <xdr:cNvCxnSpPr/>
      </xdr:nvCxnSpPr>
      <xdr:spPr>
        <a:xfrm flipV="1">
          <a:off x="19545300" y="102117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96429</xdr:rowOff>
    </xdr:from>
    <xdr:to>
      <xdr:col>28</xdr:col>
      <xdr:colOff>314325</xdr:colOff>
      <xdr:row>59</xdr:row>
      <xdr:rowOff>96429</xdr:rowOff>
    </xdr:to>
    <xdr:cxnSp macro="">
      <xdr:nvCxnSpPr>
        <xdr:cNvPr id="773" name="直線コネクタ 772"/>
        <xdr:cNvCxnSpPr/>
      </xdr:nvCxnSpPr>
      <xdr:spPr>
        <a:xfrm>
          <a:off x="18656300" y="10211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47981</xdr:rowOff>
    </xdr:from>
    <xdr:to>
      <xdr:col>32</xdr:col>
      <xdr:colOff>238125</xdr:colOff>
      <xdr:row>59</xdr:row>
      <xdr:rowOff>149581</xdr:rowOff>
    </xdr:to>
    <xdr:sp macro="" textlink="">
      <xdr:nvSpPr>
        <xdr:cNvPr id="783" name="円/楕円 782"/>
        <xdr:cNvSpPr/>
      </xdr:nvSpPr>
      <xdr:spPr>
        <a:xfrm>
          <a:off x="22110700" y="101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134358</xdr:rowOff>
    </xdr:from>
    <xdr:ext cx="249299" cy="259045"/>
    <xdr:sp macro="" textlink="">
      <xdr:nvSpPr>
        <xdr:cNvPr id="784" name="貸付金該当値テキスト"/>
        <xdr:cNvSpPr txBox="1"/>
      </xdr:nvSpPr>
      <xdr:spPr>
        <a:xfrm>
          <a:off x="22212300" y="10078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45531</xdr:rowOff>
    </xdr:from>
    <xdr:to>
      <xdr:col>31</xdr:col>
      <xdr:colOff>85725</xdr:colOff>
      <xdr:row>59</xdr:row>
      <xdr:rowOff>147131</xdr:rowOff>
    </xdr:to>
    <xdr:sp macro="" textlink="">
      <xdr:nvSpPr>
        <xdr:cNvPr id="785" name="円/楕円 784"/>
        <xdr:cNvSpPr/>
      </xdr:nvSpPr>
      <xdr:spPr>
        <a:xfrm>
          <a:off x="21272500" y="101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138258</xdr:rowOff>
    </xdr:from>
    <xdr:ext cx="313932" cy="259045"/>
    <xdr:sp macro="" textlink="">
      <xdr:nvSpPr>
        <xdr:cNvPr id="786" name="テキスト ボックス 785"/>
        <xdr:cNvSpPr txBox="1"/>
      </xdr:nvSpPr>
      <xdr:spPr>
        <a:xfrm>
          <a:off x="21166333" y="10253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45400</xdr:rowOff>
    </xdr:from>
    <xdr:to>
      <xdr:col>29</xdr:col>
      <xdr:colOff>568325</xdr:colOff>
      <xdr:row>59</xdr:row>
      <xdr:rowOff>147000</xdr:rowOff>
    </xdr:to>
    <xdr:sp macro="" textlink="">
      <xdr:nvSpPr>
        <xdr:cNvPr id="787" name="円/楕円 786"/>
        <xdr:cNvSpPr/>
      </xdr:nvSpPr>
      <xdr:spPr>
        <a:xfrm>
          <a:off x="20383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138127</xdr:rowOff>
    </xdr:from>
    <xdr:ext cx="313932" cy="259045"/>
    <xdr:sp macro="" textlink="">
      <xdr:nvSpPr>
        <xdr:cNvPr id="788" name="テキスト ボックス 787"/>
        <xdr:cNvSpPr txBox="1"/>
      </xdr:nvSpPr>
      <xdr:spPr>
        <a:xfrm>
          <a:off x="20277333" y="10253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45629</xdr:rowOff>
    </xdr:from>
    <xdr:to>
      <xdr:col>28</xdr:col>
      <xdr:colOff>365125</xdr:colOff>
      <xdr:row>59</xdr:row>
      <xdr:rowOff>147229</xdr:rowOff>
    </xdr:to>
    <xdr:sp macro="" textlink="">
      <xdr:nvSpPr>
        <xdr:cNvPr id="789" name="円/楕円 788"/>
        <xdr:cNvSpPr/>
      </xdr:nvSpPr>
      <xdr:spPr>
        <a:xfrm>
          <a:off x="19494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138356</xdr:rowOff>
    </xdr:from>
    <xdr:ext cx="313932" cy="259045"/>
    <xdr:sp macro="" textlink="">
      <xdr:nvSpPr>
        <xdr:cNvPr id="790" name="テキスト ボックス 789"/>
        <xdr:cNvSpPr txBox="1"/>
      </xdr:nvSpPr>
      <xdr:spPr>
        <a:xfrm>
          <a:off x="19388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45629</xdr:rowOff>
    </xdr:from>
    <xdr:to>
      <xdr:col>27</xdr:col>
      <xdr:colOff>161925</xdr:colOff>
      <xdr:row>59</xdr:row>
      <xdr:rowOff>147229</xdr:rowOff>
    </xdr:to>
    <xdr:sp macro="" textlink="">
      <xdr:nvSpPr>
        <xdr:cNvPr id="791" name="円/楕円 790"/>
        <xdr:cNvSpPr/>
      </xdr:nvSpPr>
      <xdr:spPr>
        <a:xfrm>
          <a:off x="18605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138356</xdr:rowOff>
    </xdr:from>
    <xdr:ext cx="313932" cy="259045"/>
    <xdr:sp macro="" textlink="">
      <xdr:nvSpPr>
        <xdr:cNvPr id="792" name="テキスト ボックス 791"/>
        <xdr:cNvSpPr txBox="1"/>
      </xdr:nvSpPr>
      <xdr:spPr>
        <a:xfrm>
          <a:off x="18499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148775</xdr:rowOff>
    </xdr:from>
    <xdr:to>
      <xdr:col>32</xdr:col>
      <xdr:colOff>187325</xdr:colOff>
      <xdr:row>77</xdr:row>
      <xdr:rowOff>3333</xdr:rowOff>
    </xdr:to>
    <xdr:cxnSp macro="">
      <xdr:nvCxnSpPr>
        <xdr:cNvPr id="821" name="直線コネクタ 820"/>
        <xdr:cNvCxnSpPr/>
      </xdr:nvCxnSpPr>
      <xdr:spPr>
        <a:xfrm flipV="1">
          <a:off x="21323300" y="13178975"/>
          <a:ext cx="838200" cy="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3333</xdr:rowOff>
    </xdr:from>
    <xdr:to>
      <xdr:col>31</xdr:col>
      <xdr:colOff>34925</xdr:colOff>
      <xdr:row>77</xdr:row>
      <xdr:rowOff>13779</xdr:rowOff>
    </xdr:to>
    <xdr:cxnSp macro="">
      <xdr:nvCxnSpPr>
        <xdr:cNvPr id="824" name="直線コネクタ 823"/>
        <xdr:cNvCxnSpPr/>
      </xdr:nvCxnSpPr>
      <xdr:spPr>
        <a:xfrm flipV="1">
          <a:off x="20434300" y="13204983"/>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8948</xdr:rowOff>
    </xdr:from>
    <xdr:to>
      <xdr:col>29</xdr:col>
      <xdr:colOff>517525</xdr:colOff>
      <xdr:row>77</xdr:row>
      <xdr:rowOff>13779</xdr:rowOff>
    </xdr:to>
    <xdr:cxnSp macro="">
      <xdr:nvCxnSpPr>
        <xdr:cNvPr id="827" name="直線コネクタ 826"/>
        <xdr:cNvCxnSpPr/>
      </xdr:nvCxnSpPr>
      <xdr:spPr>
        <a:xfrm>
          <a:off x="19545300" y="13210598"/>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5040</xdr:rowOff>
    </xdr:from>
    <xdr:to>
      <xdr:col>28</xdr:col>
      <xdr:colOff>314325</xdr:colOff>
      <xdr:row>77</xdr:row>
      <xdr:rowOff>8948</xdr:rowOff>
    </xdr:to>
    <xdr:cxnSp macro="">
      <xdr:nvCxnSpPr>
        <xdr:cNvPr id="830" name="直線コネクタ 829"/>
        <xdr:cNvCxnSpPr/>
      </xdr:nvCxnSpPr>
      <xdr:spPr>
        <a:xfrm>
          <a:off x="18656300" y="13206690"/>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97975</xdr:rowOff>
    </xdr:from>
    <xdr:to>
      <xdr:col>32</xdr:col>
      <xdr:colOff>238125</xdr:colOff>
      <xdr:row>77</xdr:row>
      <xdr:rowOff>28125</xdr:rowOff>
    </xdr:to>
    <xdr:sp macro="" textlink="">
      <xdr:nvSpPr>
        <xdr:cNvPr id="840" name="円/楕円 839"/>
        <xdr:cNvSpPr/>
      </xdr:nvSpPr>
      <xdr:spPr>
        <a:xfrm>
          <a:off x="22110700" y="131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120852</xdr:rowOff>
    </xdr:from>
    <xdr:ext cx="534377" cy="259045"/>
    <xdr:sp macro="" textlink="">
      <xdr:nvSpPr>
        <xdr:cNvPr id="841" name="繰出金該当値テキスト"/>
        <xdr:cNvSpPr txBox="1"/>
      </xdr:nvSpPr>
      <xdr:spPr>
        <a:xfrm>
          <a:off x="22212300" y="12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123983</xdr:rowOff>
    </xdr:from>
    <xdr:to>
      <xdr:col>31</xdr:col>
      <xdr:colOff>85725</xdr:colOff>
      <xdr:row>77</xdr:row>
      <xdr:rowOff>54133</xdr:rowOff>
    </xdr:to>
    <xdr:sp macro="" textlink="">
      <xdr:nvSpPr>
        <xdr:cNvPr id="842" name="円/楕円 841"/>
        <xdr:cNvSpPr/>
      </xdr:nvSpPr>
      <xdr:spPr>
        <a:xfrm>
          <a:off x="21272500" y="131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70659</xdr:rowOff>
    </xdr:from>
    <xdr:ext cx="534377" cy="259045"/>
    <xdr:sp macro="" textlink="">
      <xdr:nvSpPr>
        <xdr:cNvPr id="843" name="テキスト ボックス 842"/>
        <xdr:cNvSpPr txBox="1"/>
      </xdr:nvSpPr>
      <xdr:spPr>
        <a:xfrm>
          <a:off x="21056111" y="12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134429</xdr:rowOff>
    </xdr:from>
    <xdr:to>
      <xdr:col>29</xdr:col>
      <xdr:colOff>568325</xdr:colOff>
      <xdr:row>77</xdr:row>
      <xdr:rowOff>64579</xdr:rowOff>
    </xdr:to>
    <xdr:sp macro="" textlink="">
      <xdr:nvSpPr>
        <xdr:cNvPr id="844" name="円/楕円 843"/>
        <xdr:cNvSpPr/>
      </xdr:nvSpPr>
      <xdr:spPr>
        <a:xfrm>
          <a:off x="20383500" y="131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81107</xdr:rowOff>
    </xdr:from>
    <xdr:ext cx="534377" cy="259045"/>
    <xdr:sp macro="" textlink="">
      <xdr:nvSpPr>
        <xdr:cNvPr id="845" name="テキスト ボックス 844"/>
        <xdr:cNvSpPr txBox="1"/>
      </xdr:nvSpPr>
      <xdr:spPr>
        <a:xfrm>
          <a:off x="20167111" y="12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129598</xdr:rowOff>
    </xdr:from>
    <xdr:to>
      <xdr:col>28</xdr:col>
      <xdr:colOff>365125</xdr:colOff>
      <xdr:row>77</xdr:row>
      <xdr:rowOff>59748</xdr:rowOff>
    </xdr:to>
    <xdr:sp macro="" textlink="">
      <xdr:nvSpPr>
        <xdr:cNvPr id="846" name="円/楕円 845"/>
        <xdr:cNvSpPr/>
      </xdr:nvSpPr>
      <xdr:spPr>
        <a:xfrm>
          <a:off x="19494500" y="13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76275</xdr:rowOff>
    </xdr:from>
    <xdr:ext cx="534377" cy="259045"/>
    <xdr:sp macro="" textlink="">
      <xdr:nvSpPr>
        <xdr:cNvPr id="847" name="テキスト ボックス 846"/>
        <xdr:cNvSpPr txBox="1"/>
      </xdr:nvSpPr>
      <xdr:spPr>
        <a:xfrm>
          <a:off x="19278111" y="12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125690</xdr:rowOff>
    </xdr:from>
    <xdr:to>
      <xdr:col>27</xdr:col>
      <xdr:colOff>161925</xdr:colOff>
      <xdr:row>77</xdr:row>
      <xdr:rowOff>55840</xdr:rowOff>
    </xdr:to>
    <xdr:sp macro="" textlink="">
      <xdr:nvSpPr>
        <xdr:cNvPr id="848" name="円/楕円 847"/>
        <xdr:cNvSpPr/>
      </xdr:nvSpPr>
      <xdr:spPr>
        <a:xfrm>
          <a:off x="18605500" y="131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72366</xdr:rowOff>
    </xdr:from>
    <xdr:ext cx="534377" cy="259045"/>
    <xdr:sp macro="" textlink="">
      <xdr:nvSpPr>
        <xdr:cNvPr id="849" name="テキスト ボックス 848"/>
        <xdr:cNvSpPr txBox="1"/>
      </xdr:nvSpPr>
      <xdr:spPr>
        <a:xfrm>
          <a:off x="18389111" y="12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baseline="0" smtClean="0">
              <a:solidFill>
                <a:schemeClr val="dk1"/>
              </a:solidFill>
              <a:latin typeface="+mn-lt"/>
              <a:ea typeface="+mn-ea"/>
              <a:cs typeface="+mn-cs"/>
            </a:rPr>
            <a:t>　平成</a:t>
          </a:r>
          <a:r>
            <a:rPr lang="en-US" altLang="ja-JP" sz="1050" b="0" i="0" u="none" strike="noStrike" baseline="0" smtClean="0">
              <a:solidFill>
                <a:schemeClr val="dk1"/>
              </a:solidFill>
              <a:latin typeface="+mn-lt"/>
              <a:ea typeface="+mn-ea"/>
              <a:cs typeface="+mn-cs"/>
            </a:rPr>
            <a:t>27</a:t>
          </a:r>
          <a:r>
            <a:rPr lang="ja-JP" altLang="en-US" sz="1050" b="0" i="0" u="none" strike="noStrike" baseline="0" smtClean="0">
              <a:solidFill>
                <a:schemeClr val="dk1"/>
              </a:solidFill>
              <a:latin typeface="+mn-lt"/>
              <a:ea typeface="+mn-ea"/>
              <a:cs typeface="+mn-cs"/>
            </a:rPr>
            <a:t>年度の歳出決算総額は、住民一人当たり</a:t>
          </a:r>
          <a:r>
            <a:rPr lang="en-US" altLang="ja-JP" sz="1050" b="0" i="0" u="none" strike="noStrike" baseline="0" smtClean="0">
              <a:solidFill>
                <a:schemeClr val="dk1"/>
              </a:solidFill>
              <a:latin typeface="+mn-lt"/>
              <a:ea typeface="+mn-ea"/>
              <a:cs typeface="+mn-cs"/>
            </a:rPr>
            <a:t>410,485</a:t>
          </a:r>
          <a:r>
            <a:rPr lang="ja-JP" altLang="en-US" sz="1050" b="0" i="0" u="none" strike="noStrike" baseline="0" smtClean="0">
              <a:solidFill>
                <a:schemeClr val="dk1"/>
              </a:solidFill>
              <a:latin typeface="+mn-lt"/>
              <a:ea typeface="+mn-ea"/>
              <a:cs typeface="+mn-cs"/>
            </a:rPr>
            <a:t>円となっている。主な構成項目である人件費は、平成</a:t>
          </a:r>
          <a:r>
            <a:rPr lang="en-US" altLang="ja-JP" sz="1050" b="0" i="0" u="none" strike="noStrike" baseline="0" smtClean="0">
              <a:solidFill>
                <a:schemeClr val="dk1"/>
              </a:solidFill>
              <a:latin typeface="+mn-lt"/>
              <a:ea typeface="+mn-ea"/>
              <a:cs typeface="+mn-cs"/>
            </a:rPr>
            <a:t>27</a:t>
          </a:r>
          <a:r>
            <a:rPr lang="ja-JP" altLang="en-US" sz="1050" b="0" i="0" u="none" strike="noStrike" baseline="0" smtClean="0">
              <a:solidFill>
                <a:schemeClr val="dk1"/>
              </a:solidFill>
              <a:latin typeface="+mn-lt"/>
              <a:ea typeface="+mn-ea"/>
              <a:cs typeface="+mn-cs"/>
            </a:rPr>
            <a:t>年度で住民一人当たり</a:t>
          </a:r>
          <a:r>
            <a:rPr lang="en-US" altLang="ja-JP" sz="1050" b="0" i="0" u="none" strike="noStrike" baseline="0" smtClean="0">
              <a:solidFill>
                <a:schemeClr val="dk1"/>
              </a:solidFill>
              <a:latin typeface="+mn-lt"/>
              <a:ea typeface="+mn-ea"/>
              <a:cs typeface="+mn-cs"/>
            </a:rPr>
            <a:t>70,357</a:t>
          </a:r>
          <a:r>
            <a:rPr lang="ja-JP" altLang="en-US" sz="1050" b="0" i="0" u="none" strike="noStrike" baseline="0" smtClean="0">
              <a:solidFill>
                <a:schemeClr val="dk1"/>
              </a:solidFill>
              <a:latin typeface="+mn-lt"/>
              <a:ea typeface="+mn-ea"/>
              <a:cs typeface="+mn-cs"/>
            </a:rPr>
            <a:t>円となっており、平成</a:t>
          </a:r>
          <a:r>
            <a:rPr lang="en-US" altLang="ja-JP" sz="1050" b="0" i="0" u="none" strike="noStrike" baseline="0" smtClean="0">
              <a:solidFill>
                <a:schemeClr val="dk1"/>
              </a:solidFill>
              <a:latin typeface="+mn-lt"/>
              <a:ea typeface="+mn-ea"/>
              <a:cs typeface="+mn-cs"/>
            </a:rPr>
            <a:t>23</a:t>
          </a:r>
          <a:r>
            <a:rPr lang="ja-JP" altLang="en-US" sz="1050" b="0" i="0" u="none" strike="noStrike" baseline="0" smtClean="0">
              <a:solidFill>
                <a:schemeClr val="dk1"/>
              </a:solidFill>
              <a:latin typeface="+mn-lt"/>
              <a:ea typeface="+mn-ea"/>
              <a:cs typeface="+mn-cs"/>
            </a:rPr>
            <a:t>年度の</a:t>
          </a:r>
          <a:r>
            <a:rPr lang="en-US" altLang="ja-JP" sz="1050" b="0" i="0" u="none" strike="noStrike" baseline="0" smtClean="0">
              <a:solidFill>
                <a:schemeClr val="dk1"/>
              </a:solidFill>
              <a:latin typeface="+mn-lt"/>
              <a:ea typeface="+mn-ea"/>
              <a:cs typeface="+mn-cs"/>
            </a:rPr>
            <a:t>81,203</a:t>
          </a:r>
          <a:r>
            <a:rPr lang="ja-JP" altLang="en-US" sz="1050" b="0" i="0" u="none" strike="noStrike" baseline="0" smtClean="0">
              <a:solidFill>
                <a:schemeClr val="dk1"/>
              </a:solidFill>
              <a:latin typeface="+mn-lt"/>
              <a:ea typeface="+mn-ea"/>
              <a:cs typeface="+mn-cs"/>
            </a:rPr>
            <a:t>円から</a:t>
          </a:r>
          <a:r>
            <a:rPr lang="en-US" altLang="ja-JP" sz="1050" b="0" i="0" u="none" strike="noStrike" baseline="0" smtClean="0">
              <a:solidFill>
                <a:schemeClr val="dk1"/>
              </a:solidFill>
              <a:latin typeface="+mn-lt"/>
              <a:ea typeface="+mn-ea"/>
              <a:cs typeface="+mn-cs"/>
            </a:rPr>
            <a:t>10,846</a:t>
          </a:r>
          <a:r>
            <a:rPr lang="ja-JP" altLang="en-US" sz="1050" b="0" i="0" u="none" strike="noStrike" baseline="0" smtClean="0">
              <a:solidFill>
                <a:schemeClr val="dk1"/>
              </a:solidFill>
              <a:latin typeface="+mn-lt"/>
              <a:ea typeface="+mn-ea"/>
              <a:cs typeface="+mn-cs"/>
            </a:rPr>
            <a:t>円減少している。</a:t>
          </a:r>
          <a:r>
            <a:rPr kumimoji="1" lang="ja-JP" altLang="ja-JP" sz="1050">
              <a:solidFill>
                <a:schemeClr val="dk1"/>
              </a:solidFill>
              <a:effectLst/>
              <a:latin typeface="+mn-lt"/>
              <a:ea typeface="+mn-ea"/>
              <a:cs typeface="+mn-cs"/>
            </a:rPr>
            <a:t>定員適正化計画及び公設民営の認定こども園化の推進により職員数の削減を継続して実施していることもあり、年々減少している。しかしながら、類似団体と比較しても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物件費は、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年度で住民一人当たり</a:t>
          </a:r>
          <a:r>
            <a:rPr lang="en-US" altLang="ja-JP" sz="1050" b="0" i="0" baseline="0">
              <a:solidFill>
                <a:schemeClr val="dk1"/>
              </a:solidFill>
              <a:effectLst/>
              <a:latin typeface="+mn-lt"/>
              <a:ea typeface="+mn-ea"/>
              <a:cs typeface="+mn-cs"/>
            </a:rPr>
            <a:t>64,228</a:t>
          </a:r>
          <a:r>
            <a:rPr lang="ja-JP" altLang="ja-JP" sz="1050" b="0" i="0" baseline="0">
              <a:solidFill>
                <a:schemeClr val="dk1"/>
              </a:solidFill>
              <a:effectLst/>
              <a:latin typeface="+mn-lt"/>
              <a:ea typeface="+mn-ea"/>
              <a:cs typeface="+mn-cs"/>
            </a:rPr>
            <a:t>円となっており、平成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53,165</a:t>
          </a:r>
          <a:r>
            <a:rPr lang="ja-JP" altLang="ja-JP" sz="1050" b="0" i="0" baseline="0">
              <a:solidFill>
                <a:schemeClr val="dk1"/>
              </a:solidFill>
              <a:effectLst/>
              <a:latin typeface="+mn-lt"/>
              <a:ea typeface="+mn-ea"/>
              <a:cs typeface="+mn-cs"/>
            </a:rPr>
            <a:t>円から</a:t>
          </a:r>
          <a:r>
            <a:rPr lang="en-US" altLang="ja-JP" sz="1050" b="0" i="0" baseline="0">
              <a:solidFill>
                <a:schemeClr val="dk1"/>
              </a:solidFill>
              <a:effectLst/>
              <a:latin typeface="+mn-lt"/>
              <a:ea typeface="+mn-ea"/>
              <a:cs typeface="+mn-cs"/>
            </a:rPr>
            <a:t>11,063</a:t>
          </a:r>
          <a:r>
            <a:rPr lang="ja-JP" altLang="ja-JP" sz="1050" b="0" i="0" baseline="0">
              <a:solidFill>
                <a:schemeClr val="dk1"/>
              </a:solidFill>
              <a:effectLst/>
              <a:latin typeface="+mn-lt"/>
              <a:ea typeface="+mn-ea"/>
              <a:cs typeface="+mn-cs"/>
            </a:rPr>
            <a:t>円</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している。</a:t>
          </a:r>
          <a:r>
            <a:rPr kumimoji="1" lang="ja-JP" altLang="en-US" sz="1050" b="0" i="0" baseline="0">
              <a:solidFill>
                <a:schemeClr val="dk1"/>
              </a:solidFill>
              <a:effectLst/>
              <a:latin typeface="+mn-lt"/>
              <a:ea typeface="+mn-ea"/>
              <a:cs typeface="+mn-cs"/>
            </a:rPr>
            <a:t>この</a:t>
          </a:r>
          <a:r>
            <a:rPr kumimoji="1" lang="ja-JP" altLang="ja-JP" sz="1050">
              <a:solidFill>
                <a:schemeClr val="dk1"/>
              </a:solidFill>
              <a:effectLst/>
              <a:latin typeface="+mn-lt"/>
              <a:ea typeface="+mn-ea"/>
              <a:cs typeface="+mn-cs"/>
            </a:rPr>
            <a:t>要因として、検診等の保健衛生にかかる委託料が増加していることや認定こども園化に伴う指定管理料の増加などの影響で年々増加している。類似団体と比較して</a:t>
          </a:r>
          <a:r>
            <a:rPr kumimoji="1" lang="ja-JP" altLang="en-US" sz="1050">
              <a:solidFill>
                <a:schemeClr val="dk1"/>
              </a:solidFill>
              <a:effectLst/>
              <a:latin typeface="+mn-lt"/>
              <a:ea typeface="+mn-ea"/>
              <a:cs typeface="+mn-cs"/>
            </a:rPr>
            <a:t>高い</a:t>
          </a:r>
          <a:r>
            <a:rPr kumimoji="1" lang="ja-JP" altLang="ja-JP" sz="1050">
              <a:solidFill>
                <a:schemeClr val="dk1"/>
              </a:solidFill>
              <a:effectLst/>
              <a:latin typeface="+mn-lt"/>
              <a:ea typeface="+mn-ea"/>
              <a:cs typeface="+mn-cs"/>
            </a:rPr>
            <a:t>水準</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増加傾向にあるため、橋本市財政健全化計画により物件費等ランニングコストの縮減や継続事業の見直しを図り物件費の抑制に努める。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公債費は、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年度で住民一人当たり</a:t>
          </a:r>
          <a:r>
            <a:rPr lang="en-US" altLang="ja-JP" sz="1050" b="0" i="0" baseline="0">
              <a:solidFill>
                <a:schemeClr val="dk1"/>
              </a:solidFill>
              <a:effectLst/>
              <a:latin typeface="+mn-lt"/>
              <a:ea typeface="+mn-ea"/>
              <a:cs typeface="+mn-cs"/>
            </a:rPr>
            <a:t>55,769</a:t>
          </a:r>
          <a:r>
            <a:rPr lang="ja-JP" altLang="ja-JP" sz="1050" b="0" i="0" baseline="0">
              <a:solidFill>
                <a:schemeClr val="dk1"/>
              </a:solidFill>
              <a:effectLst/>
              <a:latin typeface="+mn-lt"/>
              <a:ea typeface="+mn-ea"/>
              <a:cs typeface="+mn-cs"/>
            </a:rPr>
            <a:t>円となっており、平成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46,914</a:t>
          </a:r>
          <a:r>
            <a:rPr lang="ja-JP" altLang="ja-JP" sz="1050" b="0" i="0" baseline="0">
              <a:solidFill>
                <a:schemeClr val="dk1"/>
              </a:solidFill>
              <a:effectLst/>
              <a:latin typeface="+mn-lt"/>
              <a:ea typeface="+mn-ea"/>
              <a:cs typeface="+mn-cs"/>
            </a:rPr>
            <a:t>円から</a:t>
          </a:r>
          <a:r>
            <a:rPr lang="en-US" altLang="ja-JP" sz="1050" b="0" i="0" baseline="0">
              <a:solidFill>
                <a:schemeClr val="dk1"/>
              </a:solidFill>
              <a:effectLst/>
              <a:latin typeface="+mn-lt"/>
              <a:ea typeface="+mn-ea"/>
              <a:cs typeface="+mn-cs"/>
            </a:rPr>
            <a:t>8,855</a:t>
          </a:r>
          <a:r>
            <a:rPr lang="ja-JP" altLang="ja-JP" sz="1050" b="0" i="0" baseline="0">
              <a:solidFill>
                <a:schemeClr val="dk1"/>
              </a:solidFill>
              <a:effectLst/>
              <a:latin typeface="+mn-lt"/>
              <a:ea typeface="+mn-ea"/>
              <a:cs typeface="+mn-cs"/>
            </a:rPr>
            <a:t>円増加している。</a:t>
          </a:r>
          <a:r>
            <a:rPr lang="ja-JP" altLang="en-US" sz="1050" b="0" i="0" baseline="0">
              <a:solidFill>
                <a:schemeClr val="dk1"/>
              </a:solidFill>
              <a:effectLst/>
              <a:latin typeface="+mn-lt"/>
              <a:ea typeface="+mn-ea"/>
              <a:cs typeface="+mn-cs"/>
            </a:rPr>
            <a:t>この要因として、</a:t>
          </a:r>
          <a:r>
            <a:rPr kumimoji="1" lang="ja-JP" altLang="ja-JP" sz="105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a:t>
          </a:r>
          <a:r>
            <a:rPr kumimoji="1" lang="ja-JP" altLang="en-US" sz="1050" b="0" i="0" baseline="0">
              <a:solidFill>
                <a:schemeClr val="dk1"/>
              </a:solidFill>
              <a:effectLst/>
              <a:latin typeface="+mn-lt"/>
              <a:ea typeface="+mn-ea"/>
              <a:cs typeface="+mn-cs"/>
            </a:rPr>
            <a:t>水準</a:t>
          </a:r>
          <a:r>
            <a:rPr kumimoji="1" lang="ja-JP" altLang="ja-JP" sz="1050" b="0" i="0" baseline="0">
              <a:solidFill>
                <a:schemeClr val="dk1"/>
              </a:solidFill>
              <a:effectLst/>
              <a:latin typeface="+mn-lt"/>
              <a:ea typeface="+mn-ea"/>
              <a:cs typeface="+mn-cs"/>
            </a:rPr>
            <a:t>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年度をピークに減少していく見込みである。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104038</xdr:rowOff>
    </xdr:from>
    <xdr:to>
      <xdr:col>6</xdr:col>
      <xdr:colOff>511175</xdr:colOff>
      <xdr:row>32</xdr:row>
      <xdr:rowOff>126441</xdr:rowOff>
    </xdr:to>
    <xdr:cxnSp macro="">
      <xdr:nvCxnSpPr>
        <xdr:cNvPr id="59" name="直線コネクタ 58"/>
        <xdr:cNvCxnSpPr/>
      </xdr:nvCxnSpPr>
      <xdr:spPr>
        <a:xfrm flipV="1">
          <a:off x="3797300" y="559043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126441</xdr:rowOff>
    </xdr:from>
    <xdr:to>
      <xdr:col>5</xdr:col>
      <xdr:colOff>358775</xdr:colOff>
      <xdr:row>33</xdr:row>
      <xdr:rowOff>34087</xdr:rowOff>
    </xdr:to>
    <xdr:cxnSp macro="">
      <xdr:nvCxnSpPr>
        <xdr:cNvPr id="62" name="直線コネクタ 61"/>
        <xdr:cNvCxnSpPr/>
      </xdr:nvCxnSpPr>
      <xdr:spPr>
        <a:xfrm flipV="1">
          <a:off x="2908300" y="561284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122326</xdr:rowOff>
    </xdr:from>
    <xdr:to>
      <xdr:col>4</xdr:col>
      <xdr:colOff>155575</xdr:colOff>
      <xdr:row>33</xdr:row>
      <xdr:rowOff>34087</xdr:rowOff>
    </xdr:to>
    <xdr:cxnSp macro="">
      <xdr:nvCxnSpPr>
        <xdr:cNvPr id="65" name="直線コネクタ 64"/>
        <xdr:cNvCxnSpPr/>
      </xdr:nvCxnSpPr>
      <xdr:spPr>
        <a:xfrm>
          <a:off x="2019300" y="560872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96266</xdr:rowOff>
    </xdr:from>
    <xdr:to>
      <xdr:col>2</xdr:col>
      <xdr:colOff>638175</xdr:colOff>
      <xdr:row>32</xdr:row>
      <xdr:rowOff>122326</xdr:rowOff>
    </xdr:to>
    <xdr:cxnSp macro="">
      <xdr:nvCxnSpPr>
        <xdr:cNvPr id="68" name="直線コネクタ 67"/>
        <xdr:cNvCxnSpPr/>
      </xdr:nvCxnSpPr>
      <xdr:spPr>
        <a:xfrm>
          <a:off x="1130300" y="5411216"/>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53238</xdr:rowOff>
    </xdr:from>
    <xdr:to>
      <xdr:col>6</xdr:col>
      <xdr:colOff>561975</xdr:colOff>
      <xdr:row>32</xdr:row>
      <xdr:rowOff>154838</xdr:rowOff>
    </xdr:to>
    <xdr:sp macro="" textlink="">
      <xdr:nvSpPr>
        <xdr:cNvPr id="78" name="円/楕円 77"/>
        <xdr:cNvSpPr/>
      </xdr:nvSpPr>
      <xdr:spPr>
        <a:xfrm>
          <a:off x="45847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76115</xdr:rowOff>
    </xdr:from>
    <xdr:ext cx="469744" cy="259045"/>
    <xdr:sp macro="" textlink="">
      <xdr:nvSpPr>
        <xdr:cNvPr id="79" name="議会費該当値テキスト"/>
        <xdr:cNvSpPr txBox="1"/>
      </xdr:nvSpPr>
      <xdr:spPr>
        <a:xfrm>
          <a:off x="4686300" y="53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75641</xdr:rowOff>
    </xdr:from>
    <xdr:to>
      <xdr:col>5</xdr:col>
      <xdr:colOff>409575</xdr:colOff>
      <xdr:row>33</xdr:row>
      <xdr:rowOff>5791</xdr:rowOff>
    </xdr:to>
    <xdr:sp macro="" textlink="">
      <xdr:nvSpPr>
        <xdr:cNvPr id="80" name="円/楕円 79"/>
        <xdr:cNvSpPr/>
      </xdr:nvSpPr>
      <xdr:spPr>
        <a:xfrm>
          <a:off x="3746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22318</xdr:rowOff>
    </xdr:from>
    <xdr:ext cx="469744" cy="259045"/>
    <xdr:sp macro="" textlink="">
      <xdr:nvSpPr>
        <xdr:cNvPr id="81" name="テキスト ボックス 80"/>
        <xdr:cNvSpPr txBox="1"/>
      </xdr:nvSpPr>
      <xdr:spPr>
        <a:xfrm>
          <a:off x="3562427"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154737</xdr:rowOff>
    </xdr:from>
    <xdr:to>
      <xdr:col>4</xdr:col>
      <xdr:colOff>206375</xdr:colOff>
      <xdr:row>33</xdr:row>
      <xdr:rowOff>84887</xdr:rowOff>
    </xdr:to>
    <xdr:sp macro="" textlink="">
      <xdr:nvSpPr>
        <xdr:cNvPr id="82" name="円/楕円 81"/>
        <xdr:cNvSpPr/>
      </xdr:nvSpPr>
      <xdr:spPr>
        <a:xfrm>
          <a:off x="2857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101414</xdr:rowOff>
    </xdr:from>
    <xdr:ext cx="469744" cy="259045"/>
    <xdr:sp macro="" textlink="">
      <xdr:nvSpPr>
        <xdr:cNvPr id="83" name="テキスト ボックス 82"/>
        <xdr:cNvSpPr txBox="1"/>
      </xdr:nvSpPr>
      <xdr:spPr>
        <a:xfrm>
          <a:off x="2673427"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71526</xdr:rowOff>
    </xdr:from>
    <xdr:to>
      <xdr:col>3</xdr:col>
      <xdr:colOff>3175</xdr:colOff>
      <xdr:row>33</xdr:row>
      <xdr:rowOff>1676</xdr:rowOff>
    </xdr:to>
    <xdr:sp macro="" textlink="">
      <xdr:nvSpPr>
        <xdr:cNvPr id="84" name="円/楕円 83"/>
        <xdr:cNvSpPr/>
      </xdr:nvSpPr>
      <xdr:spPr>
        <a:xfrm>
          <a:off x="1968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18203</xdr:rowOff>
    </xdr:from>
    <xdr:ext cx="469744" cy="259045"/>
    <xdr:sp macro="" textlink="">
      <xdr:nvSpPr>
        <xdr:cNvPr id="85" name="テキスト ボックス 84"/>
        <xdr:cNvSpPr txBox="1"/>
      </xdr:nvSpPr>
      <xdr:spPr>
        <a:xfrm>
          <a:off x="1784427"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45466</xdr:rowOff>
    </xdr:from>
    <xdr:to>
      <xdr:col>1</xdr:col>
      <xdr:colOff>485775</xdr:colOff>
      <xdr:row>31</xdr:row>
      <xdr:rowOff>147066</xdr:rowOff>
    </xdr:to>
    <xdr:sp macro="" textlink="">
      <xdr:nvSpPr>
        <xdr:cNvPr id="86" name="円/楕円 85"/>
        <xdr:cNvSpPr/>
      </xdr:nvSpPr>
      <xdr:spPr>
        <a:xfrm>
          <a:off x="107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163593</xdr:rowOff>
    </xdr:from>
    <xdr:ext cx="469744" cy="259045"/>
    <xdr:sp macro="" textlink="">
      <xdr:nvSpPr>
        <xdr:cNvPr id="87" name="テキスト ボックス 86"/>
        <xdr:cNvSpPr txBox="1"/>
      </xdr:nvSpPr>
      <xdr:spPr>
        <a:xfrm>
          <a:off x="895427"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111669</xdr:rowOff>
    </xdr:from>
    <xdr:to>
      <xdr:col>6</xdr:col>
      <xdr:colOff>511175</xdr:colOff>
      <xdr:row>57</xdr:row>
      <xdr:rowOff>133587</xdr:rowOff>
    </xdr:to>
    <xdr:cxnSp macro="">
      <xdr:nvCxnSpPr>
        <xdr:cNvPr id="114" name="直線コネクタ 113"/>
        <xdr:cNvCxnSpPr/>
      </xdr:nvCxnSpPr>
      <xdr:spPr>
        <a:xfrm>
          <a:off x="3797300" y="9884319"/>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106388</xdr:rowOff>
    </xdr:from>
    <xdr:to>
      <xdr:col>5</xdr:col>
      <xdr:colOff>358775</xdr:colOff>
      <xdr:row>57</xdr:row>
      <xdr:rowOff>111669</xdr:rowOff>
    </xdr:to>
    <xdr:cxnSp macro="">
      <xdr:nvCxnSpPr>
        <xdr:cNvPr id="117" name="直線コネクタ 116"/>
        <xdr:cNvCxnSpPr/>
      </xdr:nvCxnSpPr>
      <xdr:spPr>
        <a:xfrm>
          <a:off x="2908300" y="9879038"/>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23544</xdr:rowOff>
    </xdr:from>
    <xdr:to>
      <xdr:col>4</xdr:col>
      <xdr:colOff>155575</xdr:colOff>
      <xdr:row>57</xdr:row>
      <xdr:rowOff>106388</xdr:rowOff>
    </xdr:to>
    <xdr:cxnSp macro="">
      <xdr:nvCxnSpPr>
        <xdr:cNvPr id="120" name="直線コネクタ 119"/>
        <xdr:cNvCxnSpPr/>
      </xdr:nvCxnSpPr>
      <xdr:spPr>
        <a:xfrm>
          <a:off x="2019300" y="9796194"/>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23544</xdr:rowOff>
    </xdr:from>
    <xdr:to>
      <xdr:col>2</xdr:col>
      <xdr:colOff>638175</xdr:colOff>
      <xdr:row>57</xdr:row>
      <xdr:rowOff>123817</xdr:rowOff>
    </xdr:to>
    <xdr:cxnSp macro="">
      <xdr:nvCxnSpPr>
        <xdr:cNvPr id="123" name="直線コネクタ 122"/>
        <xdr:cNvCxnSpPr/>
      </xdr:nvCxnSpPr>
      <xdr:spPr>
        <a:xfrm flipV="1">
          <a:off x="1130300" y="9796194"/>
          <a:ext cx="889000" cy="1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82787</xdr:rowOff>
    </xdr:from>
    <xdr:to>
      <xdr:col>6</xdr:col>
      <xdr:colOff>561975</xdr:colOff>
      <xdr:row>58</xdr:row>
      <xdr:rowOff>12937</xdr:rowOff>
    </xdr:to>
    <xdr:sp macro="" textlink="">
      <xdr:nvSpPr>
        <xdr:cNvPr id="133" name="円/楕円 132"/>
        <xdr:cNvSpPr/>
      </xdr:nvSpPr>
      <xdr:spPr>
        <a:xfrm>
          <a:off x="45847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60869</xdr:rowOff>
    </xdr:from>
    <xdr:to>
      <xdr:col>5</xdr:col>
      <xdr:colOff>409575</xdr:colOff>
      <xdr:row>57</xdr:row>
      <xdr:rowOff>162469</xdr:rowOff>
    </xdr:to>
    <xdr:sp macro="" textlink="">
      <xdr:nvSpPr>
        <xdr:cNvPr id="135" name="円/楕円 134"/>
        <xdr:cNvSpPr/>
      </xdr:nvSpPr>
      <xdr:spPr>
        <a:xfrm>
          <a:off x="3746500" y="98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153596</xdr:rowOff>
    </xdr:from>
    <xdr:ext cx="534377" cy="259045"/>
    <xdr:sp macro="" textlink="">
      <xdr:nvSpPr>
        <xdr:cNvPr id="136" name="テキスト ボックス 135"/>
        <xdr:cNvSpPr txBox="1"/>
      </xdr:nvSpPr>
      <xdr:spPr>
        <a:xfrm>
          <a:off x="3530111" y="99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55588</xdr:rowOff>
    </xdr:from>
    <xdr:to>
      <xdr:col>4</xdr:col>
      <xdr:colOff>206375</xdr:colOff>
      <xdr:row>57</xdr:row>
      <xdr:rowOff>157188</xdr:rowOff>
    </xdr:to>
    <xdr:sp macro="" textlink="">
      <xdr:nvSpPr>
        <xdr:cNvPr id="137" name="円/楕円 136"/>
        <xdr:cNvSpPr/>
      </xdr:nvSpPr>
      <xdr:spPr>
        <a:xfrm>
          <a:off x="2857500" y="98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148315</xdr:rowOff>
    </xdr:from>
    <xdr:ext cx="534377" cy="259045"/>
    <xdr:sp macro="" textlink="">
      <xdr:nvSpPr>
        <xdr:cNvPr id="138" name="テキスト ボックス 137"/>
        <xdr:cNvSpPr txBox="1"/>
      </xdr:nvSpPr>
      <xdr:spPr>
        <a:xfrm>
          <a:off x="2641111" y="99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144194</xdr:rowOff>
    </xdr:from>
    <xdr:to>
      <xdr:col>3</xdr:col>
      <xdr:colOff>3175</xdr:colOff>
      <xdr:row>57</xdr:row>
      <xdr:rowOff>74344</xdr:rowOff>
    </xdr:to>
    <xdr:sp macro="" textlink="">
      <xdr:nvSpPr>
        <xdr:cNvPr id="139" name="円/楕円 138"/>
        <xdr:cNvSpPr/>
      </xdr:nvSpPr>
      <xdr:spPr>
        <a:xfrm>
          <a:off x="1968500" y="97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65471</xdr:rowOff>
    </xdr:from>
    <xdr:ext cx="534377" cy="259045"/>
    <xdr:sp macro="" textlink="">
      <xdr:nvSpPr>
        <xdr:cNvPr id="140" name="テキスト ボックス 139"/>
        <xdr:cNvSpPr txBox="1"/>
      </xdr:nvSpPr>
      <xdr:spPr>
        <a:xfrm>
          <a:off x="1752111" y="983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73017</xdr:rowOff>
    </xdr:from>
    <xdr:to>
      <xdr:col>1</xdr:col>
      <xdr:colOff>485775</xdr:colOff>
      <xdr:row>58</xdr:row>
      <xdr:rowOff>3167</xdr:rowOff>
    </xdr:to>
    <xdr:sp macro="" textlink="">
      <xdr:nvSpPr>
        <xdr:cNvPr id="141" name="円/楕円 140"/>
        <xdr:cNvSpPr/>
      </xdr:nvSpPr>
      <xdr:spPr>
        <a:xfrm>
          <a:off x="1079500" y="9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165744</xdr:rowOff>
    </xdr:from>
    <xdr:ext cx="534377" cy="259045"/>
    <xdr:sp macro="" textlink="">
      <xdr:nvSpPr>
        <xdr:cNvPr id="142" name="テキスト ボックス 141"/>
        <xdr:cNvSpPr txBox="1"/>
      </xdr:nvSpPr>
      <xdr:spPr>
        <a:xfrm>
          <a:off x="863111" y="99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140246</xdr:rowOff>
    </xdr:from>
    <xdr:to>
      <xdr:col>6</xdr:col>
      <xdr:colOff>511175</xdr:colOff>
      <xdr:row>75</xdr:row>
      <xdr:rowOff>864</xdr:rowOff>
    </xdr:to>
    <xdr:cxnSp macro="">
      <xdr:nvCxnSpPr>
        <xdr:cNvPr id="172" name="直線コネクタ 171"/>
        <xdr:cNvCxnSpPr/>
      </xdr:nvCxnSpPr>
      <xdr:spPr>
        <a:xfrm flipV="1">
          <a:off x="3797300" y="12827546"/>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864</xdr:rowOff>
    </xdr:from>
    <xdr:to>
      <xdr:col>5</xdr:col>
      <xdr:colOff>358775</xdr:colOff>
      <xdr:row>76</xdr:row>
      <xdr:rowOff>78778</xdr:rowOff>
    </xdr:to>
    <xdr:cxnSp macro="">
      <xdr:nvCxnSpPr>
        <xdr:cNvPr id="175" name="直線コネクタ 174"/>
        <xdr:cNvCxnSpPr/>
      </xdr:nvCxnSpPr>
      <xdr:spPr>
        <a:xfrm flipV="1">
          <a:off x="2908300" y="12859614"/>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14808</xdr:rowOff>
    </xdr:from>
    <xdr:to>
      <xdr:col>4</xdr:col>
      <xdr:colOff>155575</xdr:colOff>
      <xdr:row>76</xdr:row>
      <xdr:rowOff>78778</xdr:rowOff>
    </xdr:to>
    <xdr:cxnSp macro="">
      <xdr:nvCxnSpPr>
        <xdr:cNvPr id="178" name="直線コネクタ 177"/>
        <xdr:cNvCxnSpPr/>
      </xdr:nvCxnSpPr>
      <xdr:spPr>
        <a:xfrm>
          <a:off x="2019300" y="1304500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14808</xdr:rowOff>
    </xdr:from>
    <xdr:to>
      <xdr:col>2</xdr:col>
      <xdr:colOff>638175</xdr:colOff>
      <xdr:row>76</xdr:row>
      <xdr:rowOff>29363</xdr:rowOff>
    </xdr:to>
    <xdr:cxnSp macro="">
      <xdr:nvCxnSpPr>
        <xdr:cNvPr id="181" name="直線コネクタ 180"/>
        <xdr:cNvCxnSpPr/>
      </xdr:nvCxnSpPr>
      <xdr:spPr>
        <a:xfrm flipV="1">
          <a:off x="1130300" y="13045008"/>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89446</xdr:rowOff>
    </xdr:from>
    <xdr:to>
      <xdr:col>6</xdr:col>
      <xdr:colOff>561975</xdr:colOff>
      <xdr:row>75</xdr:row>
      <xdr:rowOff>19596</xdr:rowOff>
    </xdr:to>
    <xdr:sp macro="" textlink="">
      <xdr:nvSpPr>
        <xdr:cNvPr id="191" name="円/楕円 190"/>
        <xdr:cNvSpPr/>
      </xdr:nvSpPr>
      <xdr:spPr>
        <a:xfrm>
          <a:off x="4584700" y="127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112323</xdr:rowOff>
    </xdr:from>
    <xdr:ext cx="599010" cy="259045"/>
    <xdr:sp macro="" textlink="">
      <xdr:nvSpPr>
        <xdr:cNvPr id="192" name="民生費該当値テキスト"/>
        <xdr:cNvSpPr txBox="1"/>
      </xdr:nvSpPr>
      <xdr:spPr>
        <a:xfrm>
          <a:off x="4686300" y="1262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121514</xdr:rowOff>
    </xdr:from>
    <xdr:to>
      <xdr:col>5</xdr:col>
      <xdr:colOff>409575</xdr:colOff>
      <xdr:row>75</xdr:row>
      <xdr:rowOff>51664</xdr:rowOff>
    </xdr:to>
    <xdr:sp macro="" textlink="">
      <xdr:nvSpPr>
        <xdr:cNvPr id="193" name="円/楕円 192"/>
        <xdr:cNvSpPr/>
      </xdr:nvSpPr>
      <xdr:spPr>
        <a:xfrm>
          <a:off x="3746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68191</xdr:rowOff>
    </xdr:from>
    <xdr:ext cx="599010" cy="259045"/>
    <xdr:sp macro="" textlink="">
      <xdr:nvSpPr>
        <xdr:cNvPr id="194" name="テキスト ボックス 193"/>
        <xdr:cNvSpPr txBox="1"/>
      </xdr:nvSpPr>
      <xdr:spPr>
        <a:xfrm>
          <a:off x="3497794"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27978</xdr:rowOff>
    </xdr:from>
    <xdr:to>
      <xdr:col>4</xdr:col>
      <xdr:colOff>206375</xdr:colOff>
      <xdr:row>76</xdr:row>
      <xdr:rowOff>129578</xdr:rowOff>
    </xdr:to>
    <xdr:sp macro="" textlink="">
      <xdr:nvSpPr>
        <xdr:cNvPr id="195" name="円/楕円 194"/>
        <xdr:cNvSpPr/>
      </xdr:nvSpPr>
      <xdr:spPr>
        <a:xfrm>
          <a:off x="2857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120705</xdr:rowOff>
    </xdr:from>
    <xdr:ext cx="599010" cy="259045"/>
    <xdr:sp macro="" textlink="">
      <xdr:nvSpPr>
        <xdr:cNvPr id="196" name="テキスト ボックス 195"/>
        <xdr:cNvSpPr txBox="1"/>
      </xdr:nvSpPr>
      <xdr:spPr>
        <a:xfrm>
          <a:off x="2608794" y="13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135458</xdr:rowOff>
    </xdr:from>
    <xdr:to>
      <xdr:col>3</xdr:col>
      <xdr:colOff>3175</xdr:colOff>
      <xdr:row>76</xdr:row>
      <xdr:rowOff>65608</xdr:rowOff>
    </xdr:to>
    <xdr:sp macro="" textlink="">
      <xdr:nvSpPr>
        <xdr:cNvPr id="197" name="円/楕円 196"/>
        <xdr:cNvSpPr/>
      </xdr:nvSpPr>
      <xdr:spPr>
        <a:xfrm>
          <a:off x="1968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82135</xdr:rowOff>
    </xdr:from>
    <xdr:ext cx="599010" cy="259045"/>
    <xdr:sp macro="" textlink="">
      <xdr:nvSpPr>
        <xdr:cNvPr id="198" name="テキスト ボックス 197"/>
        <xdr:cNvSpPr txBox="1"/>
      </xdr:nvSpPr>
      <xdr:spPr>
        <a:xfrm>
          <a:off x="1719794" y="1276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150013</xdr:rowOff>
    </xdr:from>
    <xdr:to>
      <xdr:col>1</xdr:col>
      <xdr:colOff>485775</xdr:colOff>
      <xdr:row>76</xdr:row>
      <xdr:rowOff>80163</xdr:rowOff>
    </xdr:to>
    <xdr:sp macro="" textlink="">
      <xdr:nvSpPr>
        <xdr:cNvPr id="199" name="円/楕円 198"/>
        <xdr:cNvSpPr/>
      </xdr:nvSpPr>
      <xdr:spPr>
        <a:xfrm>
          <a:off x="1079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96690</xdr:rowOff>
    </xdr:from>
    <xdr:ext cx="599010" cy="259045"/>
    <xdr:sp macro="" textlink="">
      <xdr:nvSpPr>
        <xdr:cNvPr id="200" name="テキスト ボックス 199"/>
        <xdr:cNvSpPr txBox="1"/>
      </xdr:nvSpPr>
      <xdr:spPr>
        <a:xfrm>
          <a:off x="830794" y="12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33812</xdr:rowOff>
    </xdr:from>
    <xdr:to>
      <xdr:col>6</xdr:col>
      <xdr:colOff>511175</xdr:colOff>
      <xdr:row>95</xdr:row>
      <xdr:rowOff>81178</xdr:rowOff>
    </xdr:to>
    <xdr:cxnSp macro="">
      <xdr:nvCxnSpPr>
        <xdr:cNvPr id="228" name="直線コネクタ 227"/>
        <xdr:cNvCxnSpPr/>
      </xdr:nvCxnSpPr>
      <xdr:spPr>
        <a:xfrm flipV="1">
          <a:off x="3797300" y="16321562"/>
          <a:ext cx="8382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57953</xdr:rowOff>
    </xdr:from>
    <xdr:to>
      <xdr:col>5</xdr:col>
      <xdr:colOff>358775</xdr:colOff>
      <xdr:row>95</xdr:row>
      <xdr:rowOff>81178</xdr:rowOff>
    </xdr:to>
    <xdr:cxnSp macro="">
      <xdr:nvCxnSpPr>
        <xdr:cNvPr id="231" name="直線コネクタ 230"/>
        <xdr:cNvCxnSpPr/>
      </xdr:nvCxnSpPr>
      <xdr:spPr>
        <a:xfrm>
          <a:off x="2908300" y="16345703"/>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77474</xdr:rowOff>
    </xdr:from>
    <xdr:to>
      <xdr:col>4</xdr:col>
      <xdr:colOff>155575</xdr:colOff>
      <xdr:row>95</xdr:row>
      <xdr:rowOff>57953</xdr:rowOff>
    </xdr:to>
    <xdr:cxnSp macro="">
      <xdr:nvCxnSpPr>
        <xdr:cNvPr id="234" name="直線コネクタ 233"/>
        <xdr:cNvCxnSpPr/>
      </xdr:nvCxnSpPr>
      <xdr:spPr>
        <a:xfrm>
          <a:off x="2019300" y="15850874"/>
          <a:ext cx="889000" cy="4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77474</xdr:rowOff>
    </xdr:from>
    <xdr:to>
      <xdr:col>2</xdr:col>
      <xdr:colOff>638175</xdr:colOff>
      <xdr:row>94</xdr:row>
      <xdr:rowOff>54730</xdr:rowOff>
    </xdr:to>
    <xdr:cxnSp macro="">
      <xdr:nvCxnSpPr>
        <xdr:cNvPr id="237" name="直線コネクタ 236"/>
        <xdr:cNvCxnSpPr/>
      </xdr:nvCxnSpPr>
      <xdr:spPr>
        <a:xfrm flipV="1">
          <a:off x="1130300" y="15850874"/>
          <a:ext cx="889000" cy="3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154462</xdr:rowOff>
    </xdr:from>
    <xdr:to>
      <xdr:col>6</xdr:col>
      <xdr:colOff>561975</xdr:colOff>
      <xdr:row>95</xdr:row>
      <xdr:rowOff>84612</xdr:rowOff>
    </xdr:to>
    <xdr:sp macro="" textlink="">
      <xdr:nvSpPr>
        <xdr:cNvPr id="247" name="円/楕円 246"/>
        <xdr:cNvSpPr/>
      </xdr:nvSpPr>
      <xdr:spPr>
        <a:xfrm>
          <a:off x="4584700" y="162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5889</xdr:rowOff>
    </xdr:from>
    <xdr:ext cx="534377" cy="259045"/>
    <xdr:sp macro="" textlink="">
      <xdr:nvSpPr>
        <xdr:cNvPr id="248" name="衛生費該当値テキスト"/>
        <xdr:cNvSpPr txBox="1"/>
      </xdr:nvSpPr>
      <xdr:spPr>
        <a:xfrm>
          <a:off x="4686300" y="16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30378</xdr:rowOff>
    </xdr:from>
    <xdr:to>
      <xdr:col>5</xdr:col>
      <xdr:colOff>409575</xdr:colOff>
      <xdr:row>95</xdr:row>
      <xdr:rowOff>131978</xdr:rowOff>
    </xdr:to>
    <xdr:sp macro="" textlink="">
      <xdr:nvSpPr>
        <xdr:cNvPr id="249" name="円/楕円 248"/>
        <xdr:cNvSpPr/>
      </xdr:nvSpPr>
      <xdr:spPr>
        <a:xfrm>
          <a:off x="3746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148505</xdr:rowOff>
    </xdr:from>
    <xdr:ext cx="534377" cy="259045"/>
    <xdr:sp macro="" textlink="">
      <xdr:nvSpPr>
        <xdr:cNvPr id="250" name="テキスト ボックス 249"/>
        <xdr:cNvSpPr txBox="1"/>
      </xdr:nvSpPr>
      <xdr:spPr>
        <a:xfrm>
          <a:off x="3530111" y="160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7153</xdr:rowOff>
    </xdr:from>
    <xdr:to>
      <xdr:col>4</xdr:col>
      <xdr:colOff>206375</xdr:colOff>
      <xdr:row>95</xdr:row>
      <xdr:rowOff>108753</xdr:rowOff>
    </xdr:to>
    <xdr:sp macro="" textlink="">
      <xdr:nvSpPr>
        <xdr:cNvPr id="251" name="円/楕円 250"/>
        <xdr:cNvSpPr/>
      </xdr:nvSpPr>
      <xdr:spPr>
        <a:xfrm>
          <a:off x="2857500" y="162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125280</xdr:rowOff>
    </xdr:from>
    <xdr:ext cx="534377" cy="259045"/>
    <xdr:sp macro="" textlink="">
      <xdr:nvSpPr>
        <xdr:cNvPr id="252" name="テキスト ボックス 251"/>
        <xdr:cNvSpPr txBox="1"/>
      </xdr:nvSpPr>
      <xdr:spPr>
        <a:xfrm>
          <a:off x="2641111" y="1607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26674</xdr:rowOff>
    </xdr:from>
    <xdr:to>
      <xdr:col>3</xdr:col>
      <xdr:colOff>3175</xdr:colOff>
      <xdr:row>92</xdr:row>
      <xdr:rowOff>128274</xdr:rowOff>
    </xdr:to>
    <xdr:sp macro="" textlink="">
      <xdr:nvSpPr>
        <xdr:cNvPr id="253" name="円/楕円 252"/>
        <xdr:cNvSpPr/>
      </xdr:nvSpPr>
      <xdr:spPr>
        <a:xfrm>
          <a:off x="1968500" y="15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144801</xdr:rowOff>
    </xdr:from>
    <xdr:ext cx="534377" cy="259045"/>
    <xdr:sp macro="" textlink="">
      <xdr:nvSpPr>
        <xdr:cNvPr id="254" name="テキスト ボックス 253"/>
        <xdr:cNvSpPr txBox="1"/>
      </xdr:nvSpPr>
      <xdr:spPr>
        <a:xfrm>
          <a:off x="1752111" y="155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3930</xdr:rowOff>
    </xdr:from>
    <xdr:to>
      <xdr:col>1</xdr:col>
      <xdr:colOff>485775</xdr:colOff>
      <xdr:row>94</xdr:row>
      <xdr:rowOff>105530</xdr:rowOff>
    </xdr:to>
    <xdr:sp macro="" textlink="">
      <xdr:nvSpPr>
        <xdr:cNvPr id="255" name="円/楕円 254"/>
        <xdr:cNvSpPr/>
      </xdr:nvSpPr>
      <xdr:spPr>
        <a:xfrm>
          <a:off x="1079500" y="161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122057</xdr:rowOff>
    </xdr:from>
    <xdr:ext cx="534377" cy="259045"/>
    <xdr:sp macro="" textlink="">
      <xdr:nvSpPr>
        <xdr:cNvPr id="256" name="テキスト ボックス 255"/>
        <xdr:cNvSpPr txBox="1"/>
      </xdr:nvSpPr>
      <xdr:spPr>
        <a:xfrm>
          <a:off x="863111" y="158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122174</xdr:rowOff>
    </xdr:from>
    <xdr:to>
      <xdr:col>15</xdr:col>
      <xdr:colOff>180975</xdr:colOff>
      <xdr:row>38</xdr:row>
      <xdr:rowOff>155702</xdr:rowOff>
    </xdr:to>
    <xdr:cxnSp macro="">
      <xdr:nvCxnSpPr>
        <xdr:cNvPr id="285" name="直線コネクタ 284"/>
        <xdr:cNvCxnSpPr/>
      </xdr:nvCxnSpPr>
      <xdr:spPr>
        <a:xfrm>
          <a:off x="9639300" y="663727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145796</xdr:rowOff>
    </xdr:from>
    <xdr:to>
      <xdr:col>14</xdr:col>
      <xdr:colOff>28575</xdr:colOff>
      <xdr:row>38</xdr:row>
      <xdr:rowOff>122174</xdr:rowOff>
    </xdr:to>
    <xdr:cxnSp macro="">
      <xdr:nvCxnSpPr>
        <xdr:cNvPr id="288" name="直線コネクタ 287"/>
        <xdr:cNvCxnSpPr/>
      </xdr:nvCxnSpPr>
      <xdr:spPr>
        <a:xfrm>
          <a:off x="8750300" y="6489446"/>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120269</xdr:rowOff>
    </xdr:from>
    <xdr:to>
      <xdr:col>12</xdr:col>
      <xdr:colOff>511175</xdr:colOff>
      <xdr:row>37</xdr:row>
      <xdr:rowOff>145796</xdr:rowOff>
    </xdr:to>
    <xdr:cxnSp macro="">
      <xdr:nvCxnSpPr>
        <xdr:cNvPr id="291" name="直線コネクタ 290"/>
        <xdr:cNvCxnSpPr/>
      </xdr:nvCxnSpPr>
      <xdr:spPr>
        <a:xfrm>
          <a:off x="7861300" y="6292469"/>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111125</xdr:rowOff>
    </xdr:from>
    <xdr:to>
      <xdr:col>11</xdr:col>
      <xdr:colOff>307975</xdr:colOff>
      <xdr:row>36</xdr:row>
      <xdr:rowOff>120269</xdr:rowOff>
    </xdr:to>
    <xdr:cxnSp macro="">
      <xdr:nvCxnSpPr>
        <xdr:cNvPr id="294" name="直線コネクタ 293"/>
        <xdr:cNvCxnSpPr/>
      </xdr:nvCxnSpPr>
      <xdr:spPr>
        <a:xfrm>
          <a:off x="6972300" y="5597525"/>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23131</xdr:rowOff>
    </xdr:from>
    <xdr:ext cx="469744" cy="259045"/>
    <xdr:sp macro="" textlink="">
      <xdr:nvSpPr>
        <xdr:cNvPr id="298" name="テキスト ボックス 297"/>
        <xdr:cNvSpPr txBox="1"/>
      </xdr:nvSpPr>
      <xdr:spPr>
        <a:xfrm>
          <a:off x="67374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104902</xdr:rowOff>
    </xdr:from>
    <xdr:to>
      <xdr:col>15</xdr:col>
      <xdr:colOff>231775</xdr:colOff>
      <xdr:row>39</xdr:row>
      <xdr:rowOff>35052</xdr:rowOff>
    </xdr:to>
    <xdr:sp macro="" textlink="">
      <xdr:nvSpPr>
        <xdr:cNvPr id="304" name="円/楕円 303"/>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19829</xdr:rowOff>
    </xdr:from>
    <xdr:ext cx="378565" cy="259045"/>
    <xdr:sp macro="" textlink="">
      <xdr:nvSpPr>
        <xdr:cNvPr id="305" name="労働費該当値テキスト"/>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71374</xdr:rowOff>
    </xdr:from>
    <xdr:to>
      <xdr:col>14</xdr:col>
      <xdr:colOff>79375</xdr:colOff>
      <xdr:row>39</xdr:row>
      <xdr:rowOff>1524</xdr:rowOff>
    </xdr:to>
    <xdr:sp macro="" textlink="">
      <xdr:nvSpPr>
        <xdr:cNvPr id="306" name="円/楕円 305"/>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164101</xdr:rowOff>
    </xdr:from>
    <xdr:ext cx="378565" cy="259045"/>
    <xdr:sp macro="" textlink="">
      <xdr:nvSpPr>
        <xdr:cNvPr id="307" name="テキスト ボックス 306"/>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94996</xdr:rowOff>
    </xdr:from>
    <xdr:to>
      <xdr:col>12</xdr:col>
      <xdr:colOff>561975</xdr:colOff>
      <xdr:row>38</xdr:row>
      <xdr:rowOff>25146</xdr:rowOff>
    </xdr:to>
    <xdr:sp macro="" textlink="">
      <xdr:nvSpPr>
        <xdr:cNvPr id="308" name="円/楕円 307"/>
        <xdr:cNvSpPr/>
      </xdr:nvSpPr>
      <xdr:spPr>
        <a:xfrm>
          <a:off x="8699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16273</xdr:rowOff>
    </xdr:from>
    <xdr:ext cx="378565" cy="259045"/>
    <xdr:sp macro="" textlink="">
      <xdr:nvSpPr>
        <xdr:cNvPr id="309" name="テキスト ボックス 308"/>
        <xdr:cNvSpPr txBox="1"/>
      </xdr:nvSpPr>
      <xdr:spPr>
        <a:xfrm>
          <a:off x="8561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69469</xdr:rowOff>
    </xdr:from>
    <xdr:to>
      <xdr:col>11</xdr:col>
      <xdr:colOff>358775</xdr:colOff>
      <xdr:row>36</xdr:row>
      <xdr:rowOff>171069</xdr:rowOff>
    </xdr:to>
    <xdr:sp macro="" textlink="">
      <xdr:nvSpPr>
        <xdr:cNvPr id="310" name="円/楕円 309"/>
        <xdr:cNvSpPr/>
      </xdr:nvSpPr>
      <xdr:spPr>
        <a:xfrm>
          <a:off x="7810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162196</xdr:rowOff>
    </xdr:from>
    <xdr:ext cx="469744" cy="259045"/>
    <xdr:sp macro="" textlink="">
      <xdr:nvSpPr>
        <xdr:cNvPr id="311" name="テキスト ボックス 310"/>
        <xdr:cNvSpPr txBox="1"/>
      </xdr:nvSpPr>
      <xdr:spPr>
        <a:xfrm>
          <a:off x="7626427"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60325</xdr:rowOff>
    </xdr:from>
    <xdr:to>
      <xdr:col>10</xdr:col>
      <xdr:colOff>155575</xdr:colOff>
      <xdr:row>32</xdr:row>
      <xdr:rowOff>161925</xdr:rowOff>
    </xdr:to>
    <xdr:sp macro="" textlink="">
      <xdr:nvSpPr>
        <xdr:cNvPr id="312" name="円/楕円 311"/>
        <xdr:cNvSpPr/>
      </xdr:nvSpPr>
      <xdr:spPr>
        <a:xfrm>
          <a:off x="6921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7002</xdr:rowOff>
    </xdr:from>
    <xdr:ext cx="469744" cy="259045"/>
    <xdr:sp macro="" textlink="">
      <xdr:nvSpPr>
        <xdr:cNvPr id="313" name="テキスト ボックス 312"/>
        <xdr:cNvSpPr txBox="1"/>
      </xdr:nvSpPr>
      <xdr:spPr>
        <a:xfrm>
          <a:off x="6737427"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99428</xdr:rowOff>
    </xdr:from>
    <xdr:to>
      <xdr:col>15</xdr:col>
      <xdr:colOff>180975</xdr:colOff>
      <xdr:row>58</xdr:row>
      <xdr:rowOff>107061</xdr:rowOff>
    </xdr:to>
    <xdr:cxnSp macro="">
      <xdr:nvCxnSpPr>
        <xdr:cNvPr id="342" name="直線コネクタ 341"/>
        <xdr:cNvCxnSpPr/>
      </xdr:nvCxnSpPr>
      <xdr:spPr>
        <a:xfrm>
          <a:off x="9639300" y="10043528"/>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83617</xdr:rowOff>
    </xdr:from>
    <xdr:to>
      <xdr:col>14</xdr:col>
      <xdr:colOff>28575</xdr:colOff>
      <xdr:row>58</xdr:row>
      <xdr:rowOff>99428</xdr:rowOff>
    </xdr:to>
    <xdr:cxnSp macro="">
      <xdr:nvCxnSpPr>
        <xdr:cNvPr id="345" name="直線コネクタ 344"/>
        <xdr:cNvCxnSpPr/>
      </xdr:nvCxnSpPr>
      <xdr:spPr>
        <a:xfrm>
          <a:off x="8750300" y="1002771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83617</xdr:rowOff>
    </xdr:from>
    <xdr:to>
      <xdr:col>12</xdr:col>
      <xdr:colOff>511175</xdr:colOff>
      <xdr:row>58</xdr:row>
      <xdr:rowOff>114224</xdr:rowOff>
    </xdr:to>
    <xdr:cxnSp macro="">
      <xdr:nvCxnSpPr>
        <xdr:cNvPr id="348" name="直線コネクタ 347"/>
        <xdr:cNvCxnSpPr/>
      </xdr:nvCxnSpPr>
      <xdr:spPr>
        <a:xfrm flipV="1">
          <a:off x="7861300" y="1002771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114224</xdr:rowOff>
    </xdr:from>
    <xdr:to>
      <xdr:col>11</xdr:col>
      <xdr:colOff>307975</xdr:colOff>
      <xdr:row>58</xdr:row>
      <xdr:rowOff>115977</xdr:rowOff>
    </xdr:to>
    <xdr:cxnSp macro="">
      <xdr:nvCxnSpPr>
        <xdr:cNvPr id="351" name="直線コネクタ 350"/>
        <xdr:cNvCxnSpPr/>
      </xdr:nvCxnSpPr>
      <xdr:spPr>
        <a:xfrm flipV="1">
          <a:off x="6972300" y="100583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56261</xdr:rowOff>
    </xdr:from>
    <xdr:to>
      <xdr:col>15</xdr:col>
      <xdr:colOff>231775</xdr:colOff>
      <xdr:row>58</xdr:row>
      <xdr:rowOff>157861</xdr:rowOff>
    </xdr:to>
    <xdr:sp macro="" textlink="">
      <xdr:nvSpPr>
        <xdr:cNvPr id="361" name="円/楕円 360"/>
        <xdr:cNvSpPr/>
      </xdr:nvSpPr>
      <xdr:spPr>
        <a:xfrm>
          <a:off x="104267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15638</xdr:rowOff>
    </xdr:from>
    <xdr:ext cx="469744" cy="259045"/>
    <xdr:sp macro="" textlink="">
      <xdr:nvSpPr>
        <xdr:cNvPr id="362" name="農林水産業費該当値テキスト"/>
        <xdr:cNvSpPr txBox="1"/>
      </xdr:nvSpPr>
      <xdr:spPr>
        <a:xfrm>
          <a:off x="10528300" y="978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48628</xdr:rowOff>
    </xdr:from>
    <xdr:to>
      <xdr:col>14</xdr:col>
      <xdr:colOff>79375</xdr:colOff>
      <xdr:row>58</xdr:row>
      <xdr:rowOff>150228</xdr:rowOff>
    </xdr:to>
    <xdr:sp macro="" textlink="">
      <xdr:nvSpPr>
        <xdr:cNvPr id="363" name="円/楕円 362"/>
        <xdr:cNvSpPr/>
      </xdr:nvSpPr>
      <xdr:spPr>
        <a:xfrm>
          <a:off x="9588500" y="99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141355</xdr:rowOff>
    </xdr:from>
    <xdr:ext cx="469744" cy="259045"/>
    <xdr:sp macro="" textlink="">
      <xdr:nvSpPr>
        <xdr:cNvPr id="364" name="テキスト ボックス 363"/>
        <xdr:cNvSpPr txBox="1"/>
      </xdr:nvSpPr>
      <xdr:spPr>
        <a:xfrm>
          <a:off x="9404427" y="100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32817</xdr:rowOff>
    </xdr:from>
    <xdr:to>
      <xdr:col>12</xdr:col>
      <xdr:colOff>561975</xdr:colOff>
      <xdr:row>58</xdr:row>
      <xdr:rowOff>134417</xdr:rowOff>
    </xdr:to>
    <xdr:sp macro="" textlink="">
      <xdr:nvSpPr>
        <xdr:cNvPr id="365" name="円/楕円 364"/>
        <xdr:cNvSpPr/>
      </xdr:nvSpPr>
      <xdr:spPr>
        <a:xfrm>
          <a:off x="8699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125544</xdr:rowOff>
    </xdr:from>
    <xdr:ext cx="534377" cy="259045"/>
    <xdr:sp macro="" textlink="">
      <xdr:nvSpPr>
        <xdr:cNvPr id="366" name="テキスト ボックス 365"/>
        <xdr:cNvSpPr txBox="1"/>
      </xdr:nvSpPr>
      <xdr:spPr>
        <a:xfrm>
          <a:off x="8483111" y="100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63424</xdr:rowOff>
    </xdr:from>
    <xdr:to>
      <xdr:col>11</xdr:col>
      <xdr:colOff>358775</xdr:colOff>
      <xdr:row>58</xdr:row>
      <xdr:rowOff>165024</xdr:rowOff>
    </xdr:to>
    <xdr:sp macro="" textlink="">
      <xdr:nvSpPr>
        <xdr:cNvPr id="367" name="円/楕円 366"/>
        <xdr:cNvSpPr/>
      </xdr:nvSpPr>
      <xdr:spPr>
        <a:xfrm>
          <a:off x="7810500" y="10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156151</xdr:rowOff>
    </xdr:from>
    <xdr:ext cx="469744" cy="259045"/>
    <xdr:sp macro="" textlink="">
      <xdr:nvSpPr>
        <xdr:cNvPr id="368" name="テキスト ボックス 367"/>
        <xdr:cNvSpPr txBox="1"/>
      </xdr:nvSpPr>
      <xdr:spPr>
        <a:xfrm>
          <a:off x="7626427" y="101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65177</xdr:rowOff>
    </xdr:from>
    <xdr:to>
      <xdr:col>10</xdr:col>
      <xdr:colOff>155575</xdr:colOff>
      <xdr:row>58</xdr:row>
      <xdr:rowOff>166777</xdr:rowOff>
    </xdr:to>
    <xdr:sp macro="" textlink="">
      <xdr:nvSpPr>
        <xdr:cNvPr id="369" name="円/楕円 368"/>
        <xdr:cNvSpPr/>
      </xdr:nvSpPr>
      <xdr:spPr>
        <a:xfrm>
          <a:off x="6921500" y="100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157904</xdr:rowOff>
    </xdr:from>
    <xdr:ext cx="469744" cy="259045"/>
    <xdr:sp macro="" textlink="">
      <xdr:nvSpPr>
        <xdr:cNvPr id="370" name="テキスト ボックス 369"/>
        <xdr:cNvSpPr txBox="1"/>
      </xdr:nvSpPr>
      <xdr:spPr>
        <a:xfrm>
          <a:off x="6737427" y="101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132750</xdr:rowOff>
    </xdr:from>
    <xdr:to>
      <xdr:col>15</xdr:col>
      <xdr:colOff>180975</xdr:colOff>
      <xdr:row>76</xdr:row>
      <xdr:rowOff>149027</xdr:rowOff>
    </xdr:to>
    <xdr:cxnSp macro="">
      <xdr:nvCxnSpPr>
        <xdr:cNvPr id="397" name="直線コネクタ 396"/>
        <xdr:cNvCxnSpPr/>
      </xdr:nvCxnSpPr>
      <xdr:spPr>
        <a:xfrm>
          <a:off x="9639300" y="13162950"/>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132750</xdr:rowOff>
    </xdr:from>
    <xdr:to>
      <xdr:col>14</xdr:col>
      <xdr:colOff>28575</xdr:colOff>
      <xdr:row>77</xdr:row>
      <xdr:rowOff>16484</xdr:rowOff>
    </xdr:to>
    <xdr:cxnSp macro="">
      <xdr:nvCxnSpPr>
        <xdr:cNvPr id="400" name="直線コネクタ 399"/>
        <xdr:cNvCxnSpPr/>
      </xdr:nvCxnSpPr>
      <xdr:spPr>
        <a:xfrm flipV="1">
          <a:off x="8750300" y="13162950"/>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18314</xdr:rowOff>
    </xdr:from>
    <xdr:to>
      <xdr:col>12</xdr:col>
      <xdr:colOff>511175</xdr:colOff>
      <xdr:row>77</xdr:row>
      <xdr:rowOff>16484</xdr:rowOff>
    </xdr:to>
    <xdr:cxnSp macro="">
      <xdr:nvCxnSpPr>
        <xdr:cNvPr id="403" name="直線コネクタ 402"/>
        <xdr:cNvCxnSpPr/>
      </xdr:nvCxnSpPr>
      <xdr:spPr>
        <a:xfrm>
          <a:off x="7861300" y="12191264"/>
          <a:ext cx="889000" cy="102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18314</xdr:rowOff>
    </xdr:from>
    <xdr:to>
      <xdr:col>11</xdr:col>
      <xdr:colOff>307975</xdr:colOff>
      <xdr:row>75</xdr:row>
      <xdr:rowOff>61199</xdr:rowOff>
    </xdr:to>
    <xdr:cxnSp macro="">
      <xdr:nvCxnSpPr>
        <xdr:cNvPr id="406" name="直線コネクタ 405"/>
        <xdr:cNvCxnSpPr/>
      </xdr:nvCxnSpPr>
      <xdr:spPr>
        <a:xfrm flipV="1">
          <a:off x="6972300" y="12191264"/>
          <a:ext cx="889000" cy="7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08" name="テキスト ボックス 407"/>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0" name="テキスト ボックス 409"/>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98227</xdr:rowOff>
    </xdr:from>
    <xdr:to>
      <xdr:col>15</xdr:col>
      <xdr:colOff>231775</xdr:colOff>
      <xdr:row>77</xdr:row>
      <xdr:rowOff>28377</xdr:rowOff>
    </xdr:to>
    <xdr:sp macro="" textlink="">
      <xdr:nvSpPr>
        <xdr:cNvPr id="416" name="円/楕円 415"/>
        <xdr:cNvSpPr/>
      </xdr:nvSpPr>
      <xdr:spPr>
        <a:xfrm>
          <a:off x="104267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121104</xdr:rowOff>
    </xdr:from>
    <xdr:ext cx="469744" cy="259045"/>
    <xdr:sp macro="" textlink="">
      <xdr:nvSpPr>
        <xdr:cNvPr id="417" name="商工費該当値テキスト"/>
        <xdr:cNvSpPr txBox="1"/>
      </xdr:nvSpPr>
      <xdr:spPr>
        <a:xfrm>
          <a:off x="10528300" y="129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81950</xdr:rowOff>
    </xdr:from>
    <xdr:to>
      <xdr:col>14</xdr:col>
      <xdr:colOff>79375</xdr:colOff>
      <xdr:row>77</xdr:row>
      <xdr:rowOff>12100</xdr:rowOff>
    </xdr:to>
    <xdr:sp macro="" textlink="">
      <xdr:nvSpPr>
        <xdr:cNvPr id="418" name="円/楕円 417"/>
        <xdr:cNvSpPr/>
      </xdr:nvSpPr>
      <xdr:spPr>
        <a:xfrm>
          <a:off x="9588500" y="131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3227</xdr:rowOff>
    </xdr:from>
    <xdr:ext cx="469744" cy="259045"/>
    <xdr:sp macro="" textlink="">
      <xdr:nvSpPr>
        <xdr:cNvPr id="419" name="テキスト ボックス 418"/>
        <xdr:cNvSpPr txBox="1"/>
      </xdr:nvSpPr>
      <xdr:spPr>
        <a:xfrm>
          <a:off x="9404427"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137134</xdr:rowOff>
    </xdr:from>
    <xdr:to>
      <xdr:col>12</xdr:col>
      <xdr:colOff>561975</xdr:colOff>
      <xdr:row>77</xdr:row>
      <xdr:rowOff>67284</xdr:rowOff>
    </xdr:to>
    <xdr:sp macro="" textlink="">
      <xdr:nvSpPr>
        <xdr:cNvPr id="420" name="円/楕円 419"/>
        <xdr:cNvSpPr/>
      </xdr:nvSpPr>
      <xdr:spPr>
        <a:xfrm>
          <a:off x="8699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58411</xdr:rowOff>
    </xdr:from>
    <xdr:ext cx="469744" cy="259045"/>
    <xdr:sp macro="" textlink="">
      <xdr:nvSpPr>
        <xdr:cNvPr id="421" name="テキスト ボックス 420"/>
        <xdr:cNvSpPr txBox="1"/>
      </xdr:nvSpPr>
      <xdr:spPr>
        <a:xfrm>
          <a:off x="8515427" y="132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138964</xdr:rowOff>
    </xdr:from>
    <xdr:to>
      <xdr:col>11</xdr:col>
      <xdr:colOff>358775</xdr:colOff>
      <xdr:row>71</xdr:row>
      <xdr:rowOff>69114</xdr:rowOff>
    </xdr:to>
    <xdr:sp macro="" textlink="">
      <xdr:nvSpPr>
        <xdr:cNvPr id="422" name="円/楕円 421"/>
        <xdr:cNvSpPr/>
      </xdr:nvSpPr>
      <xdr:spPr>
        <a:xfrm>
          <a:off x="7810500" y="121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85641</xdr:rowOff>
    </xdr:from>
    <xdr:ext cx="534377" cy="259045"/>
    <xdr:sp macro="" textlink="">
      <xdr:nvSpPr>
        <xdr:cNvPr id="423" name="テキスト ボックス 422"/>
        <xdr:cNvSpPr txBox="1"/>
      </xdr:nvSpPr>
      <xdr:spPr>
        <a:xfrm>
          <a:off x="7594111" y="119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10399</xdr:rowOff>
    </xdr:from>
    <xdr:to>
      <xdr:col>10</xdr:col>
      <xdr:colOff>155575</xdr:colOff>
      <xdr:row>75</xdr:row>
      <xdr:rowOff>111999</xdr:rowOff>
    </xdr:to>
    <xdr:sp macro="" textlink="">
      <xdr:nvSpPr>
        <xdr:cNvPr id="424" name="円/楕円 423"/>
        <xdr:cNvSpPr/>
      </xdr:nvSpPr>
      <xdr:spPr>
        <a:xfrm>
          <a:off x="6921500" y="128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128526</xdr:rowOff>
    </xdr:from>
    <xdr:ext cx="534377" cy="259045"/>
    <xdr:sp macro="" textlink="">
      <xdr:nvSpPr>
        <xdr:cNvPr id="425" name="テキスト ボックス 424"/>
        <xdr:cNvSpPr txBox="1"/>
      </xdr:nvSpPr>
      <xdr:spPr>
        <a:xfrm>
          <a:off x="6705111" y="126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134807</xdr:rowOff>
    </xdr:from>
    <xdr:to>
      <xdr:col>15</xdr:col>
      <xdr:colOff>180975</xdr:colOff>
      <xdr:row>97</xdr:row>
      <xdr:rowOff>141103</xdr:rowOff>
    </xdr:to>
    <xdr:cxnSp macro="">
      <xdr:nvCxnSpPr>
        <xdr:cNvPr id="452" name="直線コネクタ 451"/>
        <xdr:cNvCxnSpPr/>
      </xdr:nvCxnSpPr>
      <xdr:spPr>
        <a:xfrm>
          <a:off x="9639300" y="16765457"/>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133820</xdr:rowOff>
    </xdr:from>
    <xdr:to>
      <xdr:col>14</xdr:col>
      <xdr:colOff>28575</xdr:colOff>
      <xdr:row>97</xdr:row>
      <xdr:rowOff>134807</xdr:rowOff>
    </xdr:to>
    <xdr:cxnSp macro="">
      <xdr:nvCxnSpPr>
        <xdr:cNvPr id="455" name="直線コネクタ 454"/>
        <xdr:cNvCxnSpPr/>
      </xdr:nvCxnSpPr>
      <xdr:spPr>
        <a:xfrm>
          <a:off x="8750300" y="16764470"/>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132124</xdr:rowOff>
    </xdr:from>
    <xdr:to>
      <xdr:col>12</xdr:col>
      <xdr:colOff>511175</xdr:colOff>
      <xdr:row>97</xdr:row>
      <xdr:rowOff>133820</xdr:rowOff>
    </xdr:to>
    <xdr:cxnSp macro="">
      <xdr:nvCxnSpPr>
        <xdr:cNvPr id="458" name="直線コネクタ 457"/>
        <xdr:cNvCxnSpPr/>
      </xdr:nvCxnSpPr>
      <xdr:spPr>
        <a:xfrm>
          <a:off x="7861300" y="1676277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78253</xdr:rowOff>
    </xdr:from>
    <xdr:to>
      <xdr:col>11</xdr:col>
      <xdr:colOff>307975</xdr:colOff>
      <xdr:row>97</xdr:row>
      <xdr:rowOff>132124</xdr:rowOff>
    </xdr:to>
    <xdr:cxnSp macro="">
      <xdr:nvCxnSpPr>
        <xdr:cNvPr id="461" name="直線コネクタ 460"/>
        <xdr:cNvCxnSpPr/>
      </xdr:nvCxnSpPr>
      <xdr:spPr>
        <a:xfrm>
          <a:off x="6972300" y="16708903"/>
          <a:ext cx="889000" cy="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90303</xdr:rowOff>
    </xdr:from>
    <xdr:to>
      <xdr:col>15</xdr:col>
      <xdr:colOff>231775</xdr:colOff>
      <xdr:row>98</xdr:row>
      <xdr:rowOff>20453</xdr:rowOff>
    </xdr:to>
    <xdr:sp macro="" textlink="">
      <xdr:nvSpPr>
        <xdr:cNvPr id="471" name="円/楕円 470"/>
        <xdr:cNvSpPr/>
      </xdr:nvSpPr>
      <xdr:spPr>
        <a:xfrm>
          <a:off x="104267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84007</xdr:rowOff>
    </xdr:from>
    <xdr:to>
      <xdr:col>14</xdr:col>
      <xdr:colOff>79375</xdr:colOff>
      <xdr:row>98</xdr:row>
      <xdr:rowOff>14157</xdr:rowOff>
    </xdr:to>
    <xdr:sp macro="" textlink="">
      <xdr:nvSpPr>
        <xdr:cNvPr id="473" name="円/楕円 472"/>
        <xdr:cNvSpPr/>
      </xdr:nvSpPr>
      <xdr:spPr>
        <a:xfrm>
          <a:off x="9588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5284</xdr:rowOff>
    </xdr:from>
    <xdr:ext cx="534377" cy="259045"/>
    <xdr:sp macro="" textlink="">
      <xdr:nvSpPr>
        <xdr:cNvPr id="474" name="テキスト ボックス 473"/>
        <xdr:cNvSpPr txBox="1"/>
      </xdr:nvSpPr>
      <xdr:spPr>
        <a:xfrm>
          <a:off x="9372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83020</xdr:rowOff>
    </xdr:from>
    <xdr:to>
      <xdr:col>12</xdr:col>
      <xdr:colOff>561975</xdr:colOff>
      <xdr:row>98</xdr:row>
      <xdr:rowOff>13170</xdr:rowOff>
    </xdr:to>
    <xdr:sp macro="" textlink="">
      <xdr:nvSpPr>
        <xdr:cNvPr id="475" name="円/楕円 474"/>
        <xdr:cNvSpPr/>
      </xdr:nvSpPr>
      <xdr:spPr>
        <a:xfrm>
          <a:off x="8699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4297</xdr:rowOff>
    </xdr:from>
    <xdr:ext cx="534377" cy="259045"/>
    <xdr:sp macro="" textlink="">
      <xdr:nvSpPr>
        <xdr:cNvPr id="476" name="テキスト ボックス 475"/>
        <xdr:cNvSpPr txBox="1"/>
      </xdr:nvSpPr>
      <xdr:spPr>
        <a:xfrm>
          <a:off x="8483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81324</xdr:rowOff>
    </xdr:from>
    <xdr:to>
      <xdr:col>11</xdr:col>
      <xdr:colOff>358775</xdr:colOff>
      <xdr:row>98</xdr:row>
      <xdr:rowOff>11474</xdr:rowOff>
    </xdr:to>
    <xdr:sp macro="" textlink="">
      <xdr:nvSpPr>
        <xdr:cNvPr id="477" name="円/楕円 476"/>
        <xdr:cNvSpPr/>
      </xdr:nvSpPr>
      <xdr:spPr>
        <a:xfrm>
          <a:off x="7810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2601</xdr:rowOff>
    </xdr:from>
    <xdr:ext cx="534377" cy="259045"/>
    <xdr:sp macro="" textlink="">
      <xdr:nvSpPr>
        <xdr:cNvPr id="478" name="テキスト ボックス 477"/>
        <xdr:cNvSpPr txBox="1"/>
      </xdr:nvSpPr>
      <xdr:spPr>
        <a:xfrm>
          <a:off x="7594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27453</xdr:rowOff>
    </xdr:from>
    <xdr:to>
      <xdr:col>10</xdr:col>
      <xdr:colOff>155575</xdr:colOff>
      <xdr:row>97</xdr:row>
      <xdr:rowOff>129053</xdr:rowOff>
    </xdr:to>
    <xdr:sp macro="" textlink="">
      <xdr:nvSpPr>
        <xdr:cNvPr id="479" name="円/楕円 478"/>
        <xdr:cNvSpPr/>
      </xdr:nvSpPr>
      <xdr:spPr>
        <a:xfrm>
          <a:off x="6921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145580</xdr:rowOff>
    </xdr:from>
    <xdr:ext cx="534377" cy="259045"/>
    <xdr:sp macro="" textlink="">
      <xdr:nvSpPr>
        <xdr:cNvPr id="480" name="テキスト ボックス 479"/>
        <xdr:cNvSpPr txBox="1"/>
      </xdr:nvSpPr>
      <xdr:spPr>
        <a:xfrm>
          <a:off x="6705111" y="16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79635</xdr:rowOff>
    </xdr:from>
    <xdr:to>
      <xdr:col>23</xdr:col>
      <xdr:colOff>517525</xdr:colOff>
      <xdr:row>35</xdr:row>
      <xdr:rowOff>156845</xdr:rowOff>
    </xdr:to>
    <xdr:cxnSp macro="">
      <xdr:nvCxnSpPr>
        <xdr:cNvPr id="506" name="直線コネクタ 505"/>
        <xdr:cNvCxnSpPr/>
      </xdr:nvCxnSpPr>
      <xdr:spPr>
        <a:xfrm>
          <a:off x="15481300" y="5908935"/>
          <a:ext cx="838200" cy="2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79635</xdr:rowOff>
    </xdr:from>
    <xdr:to>
      <xdr:col>22</xdr:col>
      <xdr:colOff>365125</xdr:colOff>
      <xdr:row>35</xdr:row>
      <xdr:rowOff>50603</xdr:rowOff>
    </xdr:to>
    <xdr:cxnSp macro="">
      <xdr:nvCxnSpPr>
        <xdr:cNvPr id="509" name="直線コネクタ 508"/>
        <xdr:cNvCxnSpPr/>
      </xdr:nvCxnSpPr>
      <xdr:spPr>
        <a:xfrm flipV="1">
          <a:off x="14592300" y="5908935"/>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50603</xdr:rowOff>
    </xdr:from>
    <xdr:to>
      <xdr:col>21</xdr:col>
      <xdr:colOff>161925</xdr:colOff>
      <xdr:row>36</xdr:row>
      <xdr:rowOff>54204</xdr:rowOff>
    </xdr:to>
    <xdr:cxnSp macro="">
      <xdr:nvCxnSpPr>
        <xdr:cNvPr id="512" name="直線コネクタ 511"/>
        <xdr:cNvCxnSpPr/>
      </xdr:nvCxnSpPr>
      <xdr:spPr>
        <a:xfrm flipV="1">
          <a:off x="13703300" y="6051353"/>
          <a:ext cx="889000" cy="17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8084</xdr:rowOff>
    </xdr:from>
    <xdr:to>
      <xdr:col>19</xdr:col>
      <xdr:colOff>644525</xdr:colOff>
      <xdr:row>36</xdr:row>
      <xdr:rowOff>54204</xdr:rowOff>
    </xdr:to>
    <xdr:cxnSp macro="">
      <xdr:nvCxnSpPr>
        <xdr:cNvPr id="515" name="直線コネクタ 514"/>
        <xdr:cNvCxnSpPr/>
      </xdr:nvCxnSpPr>
      <xdr:spPr>
        <a:xfrm>
          <a:off x="12814300" y="6180284"/>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106045</xdr:rowOff>
    </xdr:from>
    <xdr:to>
      <xdr:col>23</xdr:col>
      <xdr:colOff>568325</xdr:colOff>
      <xdr:row>36</xdr:row>
      <xdr:rowOff>36195</xdr:rowOff>
    </xdr:to>
    <xdr:sp macro="" textlink="">
      <xdr:nvSpPr>
        <xdr:cNvPr id="525" name="円/楕円 524"/>
        <xdr:cNvSpPr/>
      </xdr:nvSpPr>
      <xdr:spPr>
        <a:xfrm>
          <a:off x="16268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128922</xdr:rowOff>
    </xdr:from>
    <xdr:ext cx="534377" cy="259045"/>
    <xdr:sp macro="" textlink="">
      <xdr:nvSpPr>
        <xdr:cNvPr id="526" name="消防費該当値テキスト"/>
        <xdr:cNvSpPr txBox="1"/>
      </xdr:nvSpPr>
      <xdr:spPr>
        <a:xfrm>
          <a:off x="16370300"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28835</xdr:rowOff>
    </xdr:from>
    <xdr:to>
      <xdr:col>22</xdr:col>
      <xdr:colOff>415925</xdr:colOff>
      <xdr:row>34</xdr:row>
      <xdr:rowOff>130435</xdr:rowOff>
    </xdr:to>
    <xdr:sp macro="" textlink="">
      <xdr:nvSpPr>
        <xdr:cNvPr id="527" name="円/楕円 526"/>
        <xdr:cNvSpPr/>
      </xdr:nvSpPr>
      <xdr:spPr>
        <a:xfrm>
          <a:off x="15430500" y="58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146962</xdr:rowOff>
    </xdr:from>
    <xdr:ext cx="534377" cy="259045"/>
    <xdr:sp macro="" textlink="">
      <xdr:nvSpPr>
        <xdr:cNvPr id="528" name="テキスト ボックス 527"/>
        <xdr:cNvSpPr txBox="1"/>
      </xdr:nvSpPr>
      <xdr:spPr>
        <a:xfrm>
          <a:off x="15214111" y="56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171253</xdr:rowOff>
    </xdr:from>
    <xdr:to>
      <xdr:col>21</xdr:col>
      <xdr:colOff>212725</xdr:colOff>
      <xdr:row>35</xdr:row>
      <xdr:rowOff>101403</xdr:rowOff>
    </xdr:to>
    <xdr:sp macro="" textlink="">
      <xdr:nvSpPr>
        <xdr:cNvPr id="529" name="円/楕円 528"/>
        <xdr:cNvSpPr/>
      </xdr:nvSpPr>
      <xdr:spPr>
        <a:xfrm>
          <a:off x="145415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117930</xdr:rowOff>
    </xdr:from>
    <xdr:ext cx="534377" cy="259045"/>
    <xdr:sp macro="" textlink="">
      <xdr:nvSpPr>
        <xdr:cNvPr id="530" name="テキスト ボックス 529"/>
        <xdr:cNvSpPr txBox="1"/>
      </xdr:nvSpPr>
      <xdr:spPr>
        <a:xfrm>
          <a:off x="14325111" y="57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3404</xdr:rowOff>
    </xdr:from>
    <xdr:to>
      <xdr:col>20</xdr:col>
      <xdr:colOff>9525</xdr:colOff>
      <xdr:row>36</xdr:row>
      <xdr:rowOff>105004</xdr:rowOff>
    </xdr:to>
    <xdr:sp macro="" textlink="">
      <xdr:nvSpPr>
        <xdr:cNvPr id="531" name="円/楕円 530"/>
        <xdr:cNvSpPr/>
      </xdr:nvSpPr>
      <xdr:spPr>
        <a:xfrm>
          <a:off x="13652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96131</xdr:rowOff>
    </xdr:from>
    <xdr:ext cx="534377" cy="259045"/>
    <xdr:sp macro="" textlink="">
      <xdr:nvSpPr>
        <xdr:cNvPr id="532" name="テキスト ボックス 531"/>
        <xdr:cNvSpPr txBox="1"/>
      </xdr:nvSpPr>
      <xdr:spPr>
        <a:xfrm>
          <a:off x="13436111" y="62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128734</xdr:rowOff>
    </xdr:from>
    <xdr:to>
      <xdr:col>18</xdr:col>
      <xdr:colOff>492125</xdr:colOff>
      <xdr:row>36</xdr:row>
      <xdr:rowOff>58884</xdr:rowOff>
    </xdr:to>
    <xdr:sp macro="" textlink="">
      <xdr:nvSpPr>
        <xdr:cNvPr id="533" name="円/楕円 532"/>
        <xdr:cNvSpPr/>
      </xdr:nvSpPr>
      <xdr:spPr>
        <a:xfrm>
          <a:off x="12763500" y="61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75411</xdr:rowOff>
    </xdr:from>
    <xdr:ext cx="534377" cy="259045"/>
    <xdr:sp macro="" textlink="">
      <xdr:nvSpPr>
        <xdr:cNvPr id="534" name="テキスト ボックス 533"/>
        <xdr:cNvSpPr txBox="1"/>
      </xdr:nvSpPr>
      <xdr:spPr>
        <a:xfrm>
          <a:off x="12547111" y="59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110325</xdr:rowOff>
    </xdr:from>
    <xdr:to>
      <xdr:col>23</xdr:col>
      <xdr:colOff>517525</xdr:colOff>
      <xdr:row>57</xdr:row>
      <xdr:rowOff>13380</xdr:rowOff>
    </xdr:to>
    <xdr:cxnSp macro="">
      <xdr:nvCxnSpPr>
        <xdr:cNvPr id="564" name="直線コネクタ 563"/>
        <xdr:cNvCxnSpPr/>
      </xdr:nvCxnSpPr>
      <xdr:spPr>
        <a:xfrm flipV="1">
          <a:off x="15481300" y="9711525"/>
          <a:ext cx="8382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13380</xdr:rowOff>
    </xdr:from>
    <xdr:to>
      <xdr:col>22</xdr:col>
      <xdr:colOff>365125</xdr:colOff>
      <xdr:row>57</xdr:row>
      <xdr:rowOff>17437</xdr:rowOff>
    </xdr:to>
    <xdr:cxnSp macro="">
      <xdr:nvCxnSpPr>
        <xdr:cNvPr id="567" name="直線コネクタ 566"/>
        <xdr:cNvCxnSpPr/>
      </xdr:nvCxnSpPr>
      <xdr:spPr>
        <a:xfrm flipV="1">
          <a:off x="14592300" y="9786030"/>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120002</xdr:rowOff>
    </xdr:from>
    <xdr:to>
      <xdr:col>21</xdr:col>
      <xdr:colOff>161925</xdr:colOff>
      <xdr:row>57</xdr:row>
      <xdr:rowOff>17437</xdr:rowOff>
    </xdr:to>
    <xdr:cxnSp macro="">
      <xdr:nvCxnSpPr>
        <xdr:cNvPr id="570" name="直線コネクタ 569"/>
        <xdr:cNvCxnSpPr/>
      </xdr:nvCxnSpPr>
      <xdr:spPr>
        <a:xfrm>
          <a:off x="13703300" y="9206852"/>
          <a:ext cx="889000" cy="58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120002</xdr:rowOff>
    </xdr:from>
    <xdr:to>
      <xdr:col>19</xdr:col>
      <xdr:colOff>644525</xdr:colOff>
      <xdr:row>56</xdr:row>
      <xdr:rowOff>83750</xdr:rowOff>
    </xdr:to>
    <xdr:cxnSp macro="">
      <xdr:nvCxnSpPr>
        <xdr:cNvPr id="573" name="直線コネクタ 572"/>
        <xdr:cNvCxnSpPr/>
      </xdr:nvCxnSpPr>
      <xdr:spPr>
        <a:xfrm flipV="1">
          <a:off x="12814300" y="9206852"/>
          <a:ext cx="889000" cy="4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59525</xdr:rowOff>
    </xdr:from>
    <xdr:to>
      <xdr:col>23</xdr:col>
      <xdr:colOff>568325</xdr:colOff>
      <xdr:row>56</xdr:row>
      <xdr:rowOff>161125</xdr:rowOff>
    </xdr:to>
    <xdr:sp macro="" textlink="">
      <xdr:nvSpPr>
        <xdr:cNvPr id="583" name="円/楕円 582"/>
        <xdr:cNvSpPr/>
      </xdr:nvSpPr>
      <xdr:spPr>
        <a:xfrm>
          <a:off x="162687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82402</xdr:rowOff>
    </xdr:from>
    <xdr:ext cx="534377" cy="259045"/>
    <xdr:sp macro="" textlink="">
      <xdr:nvSpPr>
        <xdr:cNvPr id="584" name="教育費該当値テキスト"/>
        <xdr:cNvSpPr txBox="1"/>
      </xdr:nvSpPr>
      <xdr:spPr>
        <a:xfrm>
          <a:off x="16370300" y="95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134030</xdr:rowOff>
    </xdr:from>
    <xdr:to>
      <xdr:col>22</xdr:col>
      <xdr:colOff>415925</xdr:colOff>
      <xdr:row>57</xdr:row>
      <xdr:rowOff>64180</xdr:rowOff>
    </xdr:to>
    <xdr:sp macro="" textlink="">
      <xdr:nvSpPr>
        <xdr:cNvPr id="585" name="円/楕円 584"/>
        <xdr:cNvSpPr/>
      </xdr:nvSpPr>
      <xdr:spPr>
        <a:xfrm>
          <a:off x="15430500" y="97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55307</xdr:rowOff>
    </xdr:from>
    <xdr:ext cx="534377" cy="259045"/>
    <xdr:sp macro="" textlink="">
      <xdr:nvSpPr>
        <xdr:cNvPr id="586" name="テキスト ボックス 585"/>
        <xdr:cNvSpPr txBox="1"/>
      </xdr:nvSpPr>
      <xdr:spPr>
        <a:xfrm>
          <a:off x="15214111" y="98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138087</xdr:rowOff>
    </xdr:from>
    <xdr:to>
      <xdr:col>21</xdr:col>
      <xdr:colOff>212725</xdr:colOff>
      <xdr:row>57</xdr:row>
      <xdr:rowOff>68237</xdr:rowOff>
    </xdr:to>
    <xdr:sp macro="" textlink="">
      <xdr:nvSpPr>
        <xdr:cNvPr id="587" name="円/楕円 586"/>
        <xdr:cNvSpPr/>
      </xdr:nvSpPr>
      <xdr:spPr>
        <a:xfrm>
          <a:off x="14541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59364</xdr:rowOff>
    </xdr:from>
    <xdr:ext cx="534377" cy="259045"/>
    <xdr:sp macro="" textlink="">
      <xdr:nvSpPr>
        <xdr:cNvPr id="588" name="テキスト ボックス 587"/>
        <xdr:cNvSpPr txBox="1"/>
      </xdr:nvSpPr>
      <xdr:spPr>
        <a:xfrm>
          <a:off x="14325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69202</xdr:rowOff>
    </xdr:from>
    <xdr:to>
      <xdr:col>20</xdr:col>
      <xdr:colOff>9525</xdr:colOff>
      <xdr:row>53</xdr:row>
      <xdr:rowOff>170802</xdr:rowOff>
    </xdr:to>
    <xdr:sp macro="" textlink="">
      <xdr:nvSpPr>
        <xdr:cNvPr id="589" name="円/楕円 588"/>
        <xdr:cNvSpPr/>
      </xdr:nvSpPr>
      <xdr:spPr>
        <a:xfrm>
          <a:off x="13652500" y="9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15879</xdr:rowOff>
    </xdr:from>
    <xdr:ext cx="534377" cy="259045"/>
    <xdr:sp macro="" textlink="">
      <xdr:nvSpPr>
        <xdr:cNvPr id="590" name="テキスト ボックス 589"/>
        <xdr:cNvSpPr txBox="1"/>
      </xdr:nvSpPr>
      <xdr:spPr>
        <a:xfrm>
          <a:off x="13436111" y="89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32950</xdr:rowOff>
    </xdr:from>
    <xdr:to>
      <xdr:col>18</xdr:col>
      <xdr:colOff>492125</xdr:colOff>
      <xdr:row>56</xdr:row>
      <xdr:rowOff>134550</xdr:rowOff>
    </xdr:to>
    <xdr:sp macro="" textlink="">
      <xdr:nvSpPr>
        <xdr:cNvPr id="591" name="円/楕円 590"/>
        <xdr:cNvSpPr/>
      </xdr:nvSpPr>
      <xdr:spPr>
        <a:xfrm>
          <a:off x="12763500" y="96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151077</xdr:rowOff>
    </xdr:from>
    <xdr:ext cx="534377" cy="259045"/>
    <xdr:sp macro="" textlink="">
      <xdr:nvSpPr>
        <xdr:cNvPr id="592" name="テキスト ボックス 591"/>
        <xdr:cNvSpPr txBox="1"/>
      </xdr:nvSpPr>
      <xdr:spPr>
        <a:xfrm>
          <a:off x="12547111" y="94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34417</xdr:rowOff>
    </xdr:from>
    <xdr:to>
      <xdr:col>23</xdr:col>
      <xdr:colOff>517525</xdr:colOff>
      <xdr:row>78</xdr:row>
      <xdr:rowOff>88519</xdr:rowOff>
    </xdr:to>
    <xdr:cxnSp macro="">
      <xdr:nvCxnSpPr>
        <xdr:cNvPr id="621" name="直線コネクタ 620"/>
        <xdr:cNvCxnSpPr/>
      </xdr:nvCxnSpPr>
      <xdr:spPr>
        <a:xfrm>
          <a:off x="15481300" y="1340751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67438</xdr:rowOff>
    </xdr:from>
    <xdr:to>
      <xdr:col>22</xdr:col>
      <xdr:colOff>365125</xdr:colOff>
      <xdr:row>78</xdr:row>
      <xdr:rowOff>34417</xdr:rowOff>
    </xdr:to>
    <xdr:cxnSp macro="">
      <xdr:nvCxnSpPr>
        <xdr:cNvPr id="624" name="直線コネクタ 623"/>
        <xdr:cNvCxnSpPr/>
      </xdr:nvCxnSpPr>
      <xdr:spPr>
        <a:xfrm>
          <a:off x="14592300" y="13097638"/>
          <a:ext cx="889000" cy="30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67438</xdr:rowOff>
    </xdr:from>
    <xdr:to>
      <xdr:col>21</xdr:col>
      <xdr:colOff>161925</xdr:colOff>
      <xdr:row>77</xdr:row>
      <xdr:rowOff>90678</xdr:rowOff>
    </xdr:to>
    <xdr:cxnSp macro="">
      <xdr:nvCxnSpPr>
        <xdr:cNvPr id="627" name="直線コネクタ 626"/>
        <xdr:cNvCxnSpPr/>
      </xdr:nvCxnSpPr>
      <xdr:spPr>
        <a:xfrm flipV="1">
          <a:off x="13703300" y="13097638"/>
          <a:ext cx="889000" cy="1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90678</xdr:rowOff>
    </xdr:from>
    <xdr:to>
      <xdr:col>19</xdr:col>
      <xdr:colOff>644525</xdr:colOff>
      <xdr:row>78</xdr:row>
      <xdr:rowOff>141732</xdr:rowOff>
    </xdr:to>
    <xdr:cxnSp macro="">
      <xdr:nvCxnSpPr>
        <xdr:cNvPr id="630" name="直線コネクタ 629"/>
        <xdr:cNvCxnSpPr/>
      </xdr:nvCxnSpPr>
      <xdr:spPr>
        <a:xfrm flipV="1">
          <a:off x="12814300" y="13292328"/>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37719</xdr:rowOff>
    </xdr:from>
    <xdr:to>
      <xdr:col>23</xdr:col>
      <xdr:colOff>568325</xdr:colOff>
      <xdr:row>78</xdr:row>
      <xdr:rowOff>139319</xdr:rowOff>
    </xdr:to>
    <xdr:sp macro="" textlink="">
      <xdr:nvSpPr>
        <xdr:cNvPr id="640" name="円/楕円 639"/>
        <xdr:cNvSpPr/>
      </xdr:nvSpPr>
      <xdr:spPr>
        <a:xfrm>
          <a:off x="16268700" y="134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60596</xdr:rowOff>
    </xdr:from>
    <xdr:ext cx="469744" cy="259045"/>
    <xdr:sp macro="" textlink="">
      <xdr:nvSpPr>
        <xdr:cNvPr id="641" name="災害復旧費該当値テキスト"/>
        <xdr:cNvSpPr txBox="1"/>
      </xdr:nvSpPr>
      <xdr:spPr>
        <a:xfrm>
          <a:off x="16370300" y="132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155067</xdr:rowOff>
    </xdr:from>
    <xdr:to>
      <xdr:col>22</xdr:col>
      <xdr:colOff>415925</xdr:colOff>
      <xdr:row>78</xdr:row>
      <xdr:rowOff>85217</xdr:rowOff>
    </xdr:to>
    <xdr:sp macro="" textlink="">
      <xdr:nvSpPr>
        <xdr:cNvPr id="642" name="円/楕円 641"/>
        <xdr:cNvSpPr/>
      </xdr:nvSpPr>
      <xdr:spPr>
        <a:xfrm>
          <a:off x="15430500" y="133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76344</xdr:rowOff>
    </xdr:from>
    <xdr:ext cx="469744" cy="259045"/>
    <xdr:sp macro="" textlink="">
      <xdr:nvSpPr>
        <xdr:cNvPr id="643" name="テキスト ボックス 642"/>
        <xdr:cNvSpPr txBox="1"/>
      </xdr:nvSpPr>
      <xdr:spPr>
        <a:xfrm>
          <a:off x="15246427" y="134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16638</xdr:rowOff>
    </xdr:from>
    <xdr:to>
      <xdr:col>21</xdr:col>
      <xdr:colOff>212725</xdr:colOff>
      <xdr:row>76</xdr:row>
      <xdr:rowOff>118238</xdr:rowOff>
    </xdr:to>
    <xdr:sp macro="" textlink="">
      <xdr:nvSpPr>
        <xdr:cNvPr id="644" name="円/楕円 643"/>
        <xdr:cNvSpPr/>
      </xdr:nvSpPr>
      <xdr:spPr>
        <a:xfrm>
          <a:off x="14541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109365</xdr:rowOff>
    </xdr:from>
    <xdr:ext cx="469744" cy="259045"/>
    <xdr:sp macro="" textlink="">
      <xdr:nvSpPr>
        <xdr:cNvPr id="645" name="テキスト ボックス 644"/>
        <xdr:cNvSpPr txBox="1"/>
      </xdr:nvSpPr>
      <xdr:spPr>
        <a:xfrm>
          <a:off x="14357427" y="131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39878</xdr:rowOff>
    </xdr:from>
    <xdr:to>
      <xdr:col>20</xdr:col>
      <xdr:colOff>9525</xdr:colOff>
      <xdr:row>77</xdr:row>
      <xdr:rowOff>141478</xdr:rowOff>
    </xdr:to>
    <xdr:sp macro="" textlink="">
      <xdr:nvSpPr>
        <xdr:cNvPr id="646" name="円/楕円 645"/>
        <xdr:cNvSpPr/>
      </xdr:nvSpPr>
      <xdr:spPr>
        <a:xfrm>
          <a:off x="13652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132605</xdr:rowOff>
    </xdr:from>
    <xdr:ext cx="469744" cy="259045"/>
    <xdr:sp macro="" textlink="">
      <xdr:nvSpPr>
        <xdr:cNvPr id="647" name="テキスト ボックス 646"/>
        <xdr:cNvSpPr txBox="1"/>
      </xdr:nvSpPr>
      <xdr:spPr>
        <a:xfrm>
          <a:off x="13468427"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90932</xdr:rowOff>
    </xdr:from>
    <xdr:to>
      <xdr:col>18</xdr:col>
      <xdr:colOff>492125</xdr:colOff>
      <xdr:row>79</xdr:row>
      <xdr:rowOff>21082</xdr:rowOff>
    </xdr:to>
    <xdr:sp macro="" textlink="">
      <xdr:nvSpPr>
        <xdr:cNvPr id="648" name="円/楕円 647"/>
        <xdr:cNvSpPr/>
      </xdr:nvSpPr>
      <xdr:spPr>
        <a:xfrm>
          <a:off x="12763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12209</xdr:rowOff>
    </xdr:from>
    <xdr:ext cx="378565" cy="259045"/>
    <xdr:sp macro="" textlink="">
      <xdr:nvSpPr>
        <xdr:cNvPr id="649" name="テキスト ボックス 648"/>
        <xdr:cNvSpPr txBox="1"/>
      </xdr:nvSpPr>
      <xdr:spPr>
        <a:xfrm>
          <a:off x="12625017" y="1355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45501</xdr:rowOff>
    </xdr:from>
    <xdr:to>
      <xdr:col>23</xdr:col>
      <xdr:colOff>517525</xdr:colOff>
      <xdr:row>94</xdr:row>
      <xdr:rowOff>96478</xdr:rowOff>
    </xdr:to>
    <xdr:cxnSp macro="">
      <xdr:nvCxnSpPr>
        <xdr:cNvPr id="680" name="直線コネクタ 679"/>
        <xdr:cNvCxnSpPr/>
      </xdr:nvCxnSpPr>
      <xdr:spPr>
        <a:xfrm flipV="1">
          <a:off x="15481300" y="16161801"/>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96478</xdr:rowOff>
    </xdr:from>
    <xdr:to>
      <xdr:col>22</xdr:col>
      <xdr:colOff>365125</xdr:colOff>
      <xdr:row>94</xdr:row>
      <xdr:rowOff>150036</xdr:rowOff>
    </xdr:to>
    <xdr:cxnSp macro="">
      <xdr:nvCxnSpPr>
        <xdr:cNvPr id="683" name="直線コネクタ 682"/>
        <xdr:cNvCxnSpPr/>
      </xdr:nvCxnSpPr>
      <xdr:spPr>
        <a:xfrm flipV="1">
          <a:off x="14592300" y="16212778"/>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150036</xdr:rowOff>
    </xdr:from>
    <xdr:to>
      <xdr:col>21</xdr:col>
      <xdr:colOff>161925</xdr:colOff>
      <xdr:row>94</xdr:row>
      <xdr:rowOff>169565</xdr:rowOff>
    </xdr:to>
    <xdr:cxnSp macro="">
      <xdr:nvCxnSpPr>
        <xdr:cNvPr id="686" name="直線コネクタ 685"/>
        <xdr:cNvCxnSpPr/>
      </xdr:nvCxnSpPr>
      <xdr:spPr>
        <a:xfrm flipV="1">
          <a:off x="13703300" y="162663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169565</xdr:rowOff>
    </xdr:from>
    <xdr:to>
      <xdr:col>19</xdr:col>
      <xdr:colOff>644525</xdr:colOff>
      <xdr:row>95</xdr:row>
      <xdr:rowOff>18641</xdr:rowOff>
    </xdr:to>
    <xdr:cxnSp macro="">
      <xdr:nvCxnSpPr>
        <xdr:cNvPr id="689" name="直線コネクタ 688"/>
        <xdr:cNvCxnSpPr/>
      </xdr:nvCxnSpPr>
      <xdr:spPr>
        <a:xfrm flipV="1">
          <a:off x="12814300" y="16285865"/>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166151</xdr:rowOff>
    </xdr:from>
    <xdr:to>
      <xdr:col>23</xdr:col>
      <xdr:colOff>568325</xdr:colOff>
      <xdr:row>94</xdr:row>
      <xdr:rowOff>96301</xdr:rowOff>
    </xdr:to>
    <xdr:sp macro="" textlink="">
      <xdr:nvSpPr>
        <xdr:cNvPr id="699" name="円/楕円 698"/>
        <xdr:cNvSpPr/>
      </xdr:nvSpPr>
      <xdr:spPr>
        <a:xfrm>
          <a:off x="16268700" y="16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17578</xdr:rowOff>
    </xdr:from>
    <xdr:ext cx="534377" cy="259045"/>
    <xdr:sp macro="" textlink="">
      <xdr:nvSpPr>
        <xdr:cNvPr id="700" name="公債費該当値テキスト"/>
        <xdr:cNvSpPr txBox="1"/>
      </xdr:nvSpPr>
      <xdr:spPr>
        <a:xfrm>
          <a:off x="16370300" y="159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45678</xdr:rowOff>
    </xdr:from>
    <xdr:to>
      <xdr:col>22</xdr:col>
      <xdr:colOff>415925</xdr:colOff>
      <xdr:row>94</xdr:row>
      <xdr:rowOff>147278</xdr:rowOff>
    </xdr:to>
    <xdr:sp macro="" textlink="">
      <xdr:nvSpPr>
        <xdr:cNvPr id="701" name="円/楕円 700"/>
        <xdr:cNvSpPr/>
      </xdr:nvSpPr>
      <xdr:spPr>
        <a:xfrm>
          <a:off x="15430500" y="161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163805</xdr:rowOff>
    </xdr:from>
    <xdr:ext cx="534377" cy="259045"/>
    <xdr:sp macro="" textlink="">
      <xdr:nvSpPr>
        <xdr:cNvPr id="702" name="テキスト ボックス 701"/>
        <xdr:cNvSpPr txBox="1"/>
      </xdr:nvSpPr>
      <xdr:spPr>
        <a:xfrm>
          <a:off x="15214111" y="159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99236</xdr:rowOff>
    </xdr:from>
    <xdr:to>
      <xdr:col>21</xdr:col>
      <xdr:colOff>212725</xdr:colOff>
      <xdr:row>95</xdr:row>
      <xdr:rowOff>29386</xdr:rowOff>
    </xdr:to>
    <xdr:sp macro="" textlink="">
      <xdr:nvSpPr>
        <xdr:cNvPr id="703" name="円/楕円 702"/>
        <xdr:cNvSpPr/>
      </xdr:nvSpPr>
      <xdr:spPr>
        <a:xfrm>
          <a:off x="14541500" y="162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45913</xdr:rowOff>
    </xdr:from>
    <xdr:ext cx="534377" cy="259045"/>
    <xdr:sp macro="" textlink="">
      <xdr:nvSpPr>
        <xdr:cNvPr id="704" name="テキスト ボックス 703"/>
        <xdr:cNvSpPr txBox="1"/>
      </xdr:nvSpPr>
      <xdr:spPr>
        <a:xfrm>
          <a:off x="14325111" y="159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118765</xdr:rowOff>
    </xdr:from>
    <xdr:to>
      <xdr:col>20</xdr:col>
      <xdr:colOff>9525</xdr:colOff>
      <xdr:row>95</xdr:row>
      <xdr:rowOff>48915</xdr:rowOff>
    </xdr:to>
    <xdr:sp macro="" textlink="">
      <xdr:nvSpPr>
        <xdr:cNvPr id="705" name="円/楕円 704"/>
        <xdr:cNvSpPr/>
      </xdr:nvSpPr>
      <xdr:spPr>
        <a:xfrm>
          <a:off x="13652500" y="16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65442</xdr:rowOff>
    </xdr:from>
    <xdr:ext cx="534377" cy="259045"/>
    <xdr:sp macro="" textlink="">
      <xdr:nvSpPr>
        <xdr:cNvPr id="706" name="テキスト ボックス 705"/>
        <xdr:cNvSpPr txBox="1"/>
      </xdr:nvSpPr>
      <xdr:spPr>
        <a:xfrm>
          <a:off x="13436111" y="160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139291</xdr:rowOff>
    </xdr:from>
    <xdr:to>
      <xdr:col>18</xdr:col>
      <xdr:colOff>492125</xdr:colOff>
      <xdr:row>95</xdr:row>
      <xdr:rowOff>69441</xdr:rowOff>
    </xdr:to>
    <xdr:sp macro="" textlink="">
      <xdr:nvSpPr>
        <xdr:cNvPr id="707" name="円/楕円 706"/>
        <xdr:cNvSpPr/>
      </xdr:nvSpPr>
      <xdr:spPr>
        <a:xfrm>
          <a:off x="12763500" y="162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85968</xdr:rowOff>
    </xdr:from>
    <xdr:ext cx="534377" cy="259045"/>
    <xdr:sp macro="" textlink="">
      <xdr:nvSpPr>
        <xdr:cNvPr id="708" name="テキスト ボックス 707"/>
        <xdr:cNvSpPr txBox="1"/>
      </xdr:nvSpPr>
      <xdr:spPr>
        <a:xfrm>
          <a:off x="12547111" y="160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年度の民生費は、</a:t>
          </a:r>
          <a:r>
            <a:rPr lang="ja-JP" altLang="en-US" sz="1100" b="0" i="0" u="none" strike="noStrike" baseline="0" smtClean="0">
              <a:solidFill>
                <a:schemeClr val="dk1"/>
              </a:solidFill>
              <a:latin typeface="+mn-lt"/>
              <a:ea typeface="+mn-ea"/>
              <a:cs typeface="+mn-cs"/>
            </a:rPr>
            <a:t>住民一人当たり</a:t>
          </a:r>
          <a:r>
            <a:rPr lang="en-US" altLang="ja-JP" sz="1100" b="0" i="0" u="none" strike="noStrike" baseline="0" smtClean="0">
              <a:solidFill>
                <a:schemeClr val="dk1"/>
              </a:solidFill>
              <a:latin typeface="+mn-lt"/>
              <a:ea typeface="+mn-ea"/>
              <a:cs typeface="+mn-cs"/>
            </a:rPr>
            <a:t>149,957</a:t>
          </a:r>
          <a:r>
            <a:rPr lang="ja-JP" altLang="en-US" sz="1100" b="0" i="0" u="none" strike="noStrike" baseline="0" smtClean="0">
              <a:solidFill>
                <a:schemeClr val="dk1"/>
              </a:solidFill>
              <a:latin typeface="+mn-lt"/>
              <a:ea typeface="+mn-ea"/>
              <a:cs typeface="+mn-cs"/>
            </a:rPr>
            <a:t>円となっている。類似団体と比較しても若干高い水準となっており、年々増加している。この要因として、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検診等の保健衛生にかかる委託料が増加していること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認定こども園化に伴う指定管理料の増加などが影響している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latin typeface="ＭＳ Ｐゴシック"/>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47,132</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高い水準となっている。この要因としては、本市が単独で市民病院を設置しており、市民病院に対する補助費が大きいことが影響している。</a:t>
          </a:r>
          <a:endParaRPr lang="en-US" altLang="ja-JP" sz="1100" b="0" i="0" baseline="0">
            <a:solidFill>
              <a:schemeClr val="dk1"/>
            </a:solidFill>
            <a:effectLst/>
            <a:latin typeface="+mn-lt"/>
            <a:ea typeface="+mn-ea"/>
            <a:cs typeface="+mn-cs"/>
          </a:endParaRPr>
        </a:p>
        <a:p>
          <a:r>
            <a:rPr kumimoji="1" lang="ja-JP" altLang="en-US" sz="1100">
              <a:latin typeface="ＭＳ Ｐゴシック"/>
            </a:rPr>
            <a:t>また、消防費については、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16,700</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こちらも</a:t>
          </a:r>
          <a:r>
            <a:rPr lang="ja-JP" altLang="ja-JP" sz="1100" b="0" i="0" baseline="0">
              <a:solidFill>
                <a:schemeClr val="dk1"/>
              </a:solidFill>
              <a:effectLst/>
              <a:latin typeface="+mn-lt"/>
              <a:ea typeface="+mn-ea"/>
              <a:cs typeface="+mn-cs"/>
            </a:rPr>
            <a:t>類似団体と比較して高い水準となっている。</a:t>
          </a:r>
          <a:r>
            <a:rPr lang="ja-JP" altLang="en-US" sz="1100" b="0" i="0" baseline="0">
              <a:solidFill>
                <a:schemeClr val="dk1"/>
              </a:solidFill>
              <a:effectLst/>
              <a:latin typeface="+mn-lt"/>
              <a:ea typeface="+mn-ea"/>
              <a:cs typeface="+mn-cs"/>
            </a:rPr>
            <a:t>この要因として、旧橋本市地域は直営管轄、旧高野口町地域は一部事務組合管轄と別れており、経費の負担が大きいことが影響している。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新市決算初年度から平成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年度決算までの間は、実質単年度収支の赤字が解消できず、基金を取り崩して黒字を確保していたが、平成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年度決算においては、枠配分予算の導入や定数削減による人件費の削減効果もあり、基金の取り崩しをせずに実質単年度収支で黒字決算とすることができた。しかしながら、平成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年連続で財政調整基金を取り崩しての黒字確保となった。特に平成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年度は大幅に基金を取り崩したため、基金が枯渇する恐れがでてきたことから、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橋本市</a:t>
          </a:r>
          <a:r>
            <a:rPr kumimoji="1" lang="ja-JP" altLang="ja-JP" sz="1100">
              <a:solidFill>
                <a:schemeClr val="dk1"/>
              </a:solidFill>
              <a:effectLst/>
              <a:latin typeface="+mn-lt"/>
              <a:ea typeface="+mn-ea"/>
              <a:cs typeface="+mn-cs"/>
            </a:rPr>
            <a:t>財政健全化計画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a:t>
          </a:r>
          <a:r>
            <a:rPr lang="ja-JP" altLang="en-US" sz="1100" b="0" i="0" baseline="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水道事業会計については、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年度において、有収水量が前年度比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％減少で減少幅が小さくなったものの、給水分担金の減少、長期前受金戻入の減少等により総収益は前年度より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％減少した。一方費用面では、減価償却費の増加、大滝ダム負担金の増加、減損損失の発生等の費用増加要因があったものの、動力費の減少、薬品費の減少、支払利息の減少等により総費用は前年度より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％減少した。これにより、当年度純利益は前年度比</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241,990</a:t>
          </a:r>
          <a:r>
            <a:rPr kumimoji="1" lang="ja-JP" altLang="en-US" sz="1100">
              <a:solidFill>
                <a:schemeClr val="dk1"/>
              </a:solidFill>
              <a:effectLst/>
              <a:latin typeface="+mn-lt"/>
              <a:ea typeface="+mn-ea"/>
              <a:cs typeface="+mn-cs"/>
            </a:rPr>
            <a:t>千円となった。</a:t>
          </a:r>
          <a:r>
            <a:rPr kumimoji="1" lang="ja-JP" altLang="ja-JP" sz="1100">
              <a:solidFill>
                <a:schemeClr val="dk1"/>
              </a:solidFill>
              <a:effectLst/>
              <a:latin typeface="+mn-lt"/>
              <a:ea typeface="+mn-ea"/>
              <a:cs typeface="+mn-cs"/>
            </a:rPr>
            <a:t>今後は、給水収益は減少し施設の更新費用の増加が予想されるため、平成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か年をかけて第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次拡張事業計画を</a:t>
          </a:r>
          <a:r>
            <a:rPr kumimoji="1" lang="ja-JP" altLang="en-US" sz="1100">
              <a:solidFill>
                <a:schemeClr val="dk1"/>
              </a:solidFill>
              <a:effectLst/>
              <a:latin typeface="+mn-lt"/>
              <a:ea typeface="+mn-ea"/>
              <a:cs typeface="+mn-cs"/>
            </a:rPr>
            <a:t>見直すこととしており、財政状況と投資計画に整合性を持った経営戦略を作成し、安定的な経営を行えるような水道料金の設定を行っていく。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病院事業会計については、平成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年度からは赤字が解消され、平成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年度から２年連続で純利益は赤字となったものの、流動負債の減少などもあり、実質収支においては黒字を保持できた。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年度は、内科医師数の増加及び、前年度から稼働している</a:t>
          </a:r>
          <a:r>
            <a:rPr kumimoji="1" lang="en-US" altLang="ja-JP" sz="1100">
              <a:solidFill>
                <a:schemeClr val="dk1"/>
              </a:solidFill>
              <a:effectLst/>
              <a:latin typeface="+mn-lt"/>
              <a:ea typeface="+mn-ea"/>
              <a:cs typeface="+mn-cs"/>
            </a:rPr>
            <a:t>HCU</a:t>
          </a:r>
          <a:r>
            <a:rPr kumimoji="1" lang="ja-JP" altLang="en-US" sz="1100">
              <a:solidFill>
                <a:schemeClr val="dk1"/>
              </a:solidFill>
              <a:effectLst/>
              <a:latin typeface="+mn-lt"/>
              <a:ea typeface="+mn-ea"/>
              <a:cs typeface="+mn-cs"/>
            </a:rPr>
            <a:t>、地域包括ケア病棟及び従来の急性期病棟の適切なベッドコントロールにより、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日平均入院患者数は</a:t>
          </a:r>
          <a:r>
            <a:rPr kumimoji="1" lang="en-US" altLang="ja-JP" sz="1100">
              <a:solidFill>
                <a:schemeClr val="dk1"/>
              </a:solidFill>
              <a:effectLst/>
              <a:latin typeface="+mn-lt"/>
              <a:ea typeface="+mn-ea"/>
              <a:cs typeface="+mn-cs"/>
            </a:rPr>
            <a:t>248.0</a:t>
          </a:r>
          <a:r>
            <a:rPr kumimoji="1" lang="ja-JP" altLang="en-US"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16.7</a:t>
          </a:r>
          <a:r>
            <a:rPr kumimoji="1" lang="ja-JP" altLang="en-US" sz="1100">
              <a:solidFill>
                <a:schemeClr val="dk1"/>
              </a:solidFill>
              <a:effectLst/>
              <a:latin typeface="+mn-lt"/>
              <a:ea typeface="+mn-ea"/>
              <a:cs typeface="+mn-cs"/>
            </a:rPr>
            <a:t>人の増と大幅に増加となった。その結果、入院収益では</a:t>
          </a:r>
          <a:r>
            <a:rPr kumimoji="1" lang="en-US" altLang="ja-JP" sz="1100">
              <a:solidFill>
                <a:schemeClr val="dk1"/>
              </a:solidFill>
              <a:effectLst/>
              <a:latin typeface="+mn-lt"/>
              <a:ea typeface="+mn-ea"/>
              <a:cs typeface="+mn-cs"/>
            </a:rPr>
            <a:t>293,423</a:t>
          </a:r>
          <a:r>
            <a:rPr kumimoji="1" lang="ja-JP" altLang="en-US" sz="1100">
              <a:solidFill>
                <a:schemeClr val="dk1"/>
              </a:solidFill>
              <a:effectLst/>
              <a:latin typeface="+mn-lt"/>
              <a:ea typeface="+mn-ea"/>
              <a:cs typeface="+mn-cs"/>
            </a:rPr>
            <a:t>千円の増収となった。また、外来収益においても医師数の増加に伴い１日平均外来が</a:t>
          </a:r>
          <a:r>
            <a:rPr kumimoji="1" lang="en-US" altLang="ja-JP" sz="1100">
              <a:solidFill>
                <a:schemeClr val="dk1"/>
              </a:solidFill>
              <a:effectLst/>
              <a:latin typeface="+mn-lt"/>
              <a:ea typeface="+mn-ea"/>
              <a:cs typeface="+mn-cs"/>
            </a:rPr>
            <a:t>625.2</a:t>
          </a:r>
          <a:r>
            <a:rPr kumimoji="1" lang="ja-JP" altLang="en-US" sz="1100">
              <a:solidFill>
                <a:schemeClr val="dk1"/>
              </a:solidFill>
              <a:effectLst/>
              <a:latin typeface="+mn-lt"/>
              <a:ea typeface="+mn-ea"/>
              <a:cs typeface="+mn-cs"/>
            </a:rPr>
            <a:t>人と</a:t>
          </a:r>
          <a:r>
            <a:rPr kumimoji="1" lang="en-US" altLang="ja-JP" sz="1100">
              <a:solidFill>
                <a:schemeClr val="dk1"/>
              </a:solidFill>
              <a:effectLst/>
              <a:latin typeface="+mn-lt"/>
              <a:ea typeface="+mn-ea"/>
              <a:cs typeface="+mn-cs"/>
            </a:rPr>
            <a:t>17.0</a:t>
          </a:r>
          <a:r>
            <a:rPr kumimoji="1" lang="ja-JP" altLang="en-US" sz="1100">
              <a:solidFill>
                <a:schemeClr val="dk1"/>
              </a:solidFill>
              <a:effectLst/>
              <a:latin typeface="+mn-lt"/>
              <a:ea typeface="+mn-ea"/>
              <a:cs typeface="+mn-cs"/>
            </a:rPr>
            <a:t>人の増加となり、外来収益で</a:t>
          </a:r>
          <a:r>
            <a:rPr kumimoji="1" lang="en-US" altLang="ja-JP" sz="1100">
              <a:solidFill>
                <a:schemeClr val="dk1"/>
              </a:solidFill>
              <a:effectLst/>
              <a:latin typeface="+mn-lt"/>
              <a:ea typeface="+mn-ea"/>
              <a:cs typeface="+mn-cs"/>
            </a:rPr>
            <a:t>107,292</a:t>
          </a:r>
          <a:r>
            <a:rPr kumimoji="1" lang="ja-JP" altLang="en-US" sz="1100">
              <a:solidFill>
                <a:schemeClr val="dk1"/>
              </a:solidFill>
              <a:effectLst/>
              <a:latin typeface="+mn-lt"/>
              <a:ea typeface="+mn-ea"/>
              <a:cs typeface="+mn-cs"/>
            </a:rPr>
            <a:t>千円の増収となった。他方費用については職員数の増に伴う人件費の増、検体検査業務の一部委託及び、医療の質の向上、職員の負担軽減を図る為に、病院スタッフサポート業務と称し外来、病棟クラーク業務、地域連携業務等を委託し委託料が増となった。その結果、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96,840</a:t>
          </a:r>
          <a:r>
            <a:rPr kumimoji="1" lang="ja-JP" altLang="en-US" sz="1100">
              <a:solidFill>
                <a:schemeClr val="dk1"/>
              </a:solidFill>
              <a:effectLst/>
              <a:latin typeface="+mn-lt"/>
              <a:ea typeface="+mn-ea"/>
              <a:cs typeface="+mn-cs"/>
            </a:rPr>
            <a:t>千円の純利益となった。</a:t>
          </a:r>
          <a:r>
            <a:rPr kumimoji="1" lang="ja-JP" altLang="ja-JP" sz="1100">
              <a:solidFill>
                <a:schemeClr val="dk1"/>
              </a:solidFill>
              <a:effectLst/>
              <a:latin typeface="+mn-lt"/>
              <a:ea typeface="+mn-ea"/>
              <a:cs typeface="+mn-cs"/>
            </a:rPr>
            <a:t>今後は高額の医療機器の更新を控えていることから、費用の平準化を図り、計画的な更新に努める。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27218006</v>
      </c>
      <c r="BO4" s="379"/>
      <c r="BP4" s="379"/>
      <c r="BQ4" s="379"/>
      <c r="BR4" s="379"/>
      <c r="BS4" s="379"/>
      <c r="BT4" s="379"/>
      <c r="BU4" s="380"/>
      <c r="BV4" s="378">
        <v>27345477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26711893</v>
      </c>
      <c r="BO5" s="416"/>
      <c r="BP5" s="416"/>
      <c r="BQ5" s="416"/>
      <c r="BR5" s="416"/>
      <c r="BS5" s="416"/>
      <c r="BT5" s="416"/>
      <c r="BU5" s="417"/>
      <c r="BV5" s="415">
        <v>26974766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98.4</v>
      </c>
      <c r="CU5" s="413"/>
      <c r="CV5" s="413"/>
      <c r="CW5" s="413"/>
      <c r="CX5" s="413"/>
      <c r="CY5" s="413"/>
      <c r="CZ5" s="413"/>
      <c r="DA5" s="414"/>
      <c r="DB5" s="412">
        <v>97.7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506113</v>
      </c>
      <c r="BO6" s="416"/>
      <c r="BP6" s="416"/>
      <c r="BQ6" s="416"/>
      <c r="BR6" s="416"/>
      <c r="BS6" s="416"/>
      <c r="BT6" s="416"/>
      <c r="BU6" s="417"/>
      <c r="BV6" s="415">
        <v>370711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105.7</v>
      </c>
      <c r="CU6" s="453"/>
      <c r="CV6" s="453"/>
      <c r="CW6" s="453"/>
      <c r="CX6" s="453"/>
      <c r="CY6" s="453"/>
      <c r="CZ6" s="453"/>
      <c r="DA6" s="454"/>
      <c r="DB6" s="452">
        <v>105.2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176978</v>
      </c>
      <c r="BO7" s="416"/>
      <c r="BP7" s="416"/>
      <c r="BQ7" s="416"/>
      <c r="BR7" s="416"/>
      <c r="BS7" s="416"/>
      <c r="BT7" s="416"/>
      <c r="BU7" s="417"/>
      <c r="BV7" s="415">
        <v>164771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16267514</v>
      </c>
      <c r="CU7" s="416"/>
      <c r="CV7" s="416"/>
      <c r="CW7" s="416"/>
      <c r="CX7" s="416"/>
      <c r="CY7" s="416"/>
      <c r="CZ7" s="416"/>
      <c r="DA7" s="417"/>
      <c r="DB7" s="415">
        <v>15621470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329135</v>
      </c>
      <c r="BO8" s="416"/>
      <c r="BP8" s="416"/>
      <c r="BQ8" s="416"/>
      <c r="BR8" s="416"/>
      <c r="BS8" s="416"/>
      <c r="BT8" s="416"/>
      <c r="BU8" s="417"/>
      <c r="BV8" s="415">
        <v>205940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63621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123195</v>
      </c>
      <c r="BO9" s="416"/>
      <c r="BP9" s="416"/>
      <c r="BQ9" s="416"/>
      <c r="BR9" s="416"/>
      <c r="BS9" s="416"/>
      <c r="BT9" s="416"/>
      <c r="BU9" s="417"/>
      <c r="BV9" s="415">
        <v>-109279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18.5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66361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1555</v>
      </c>
      <c r="BO10" s="416"/>
      <c r="BP10" s="416"/>
      <c r="BQ10" s="416"/>
      <c r="BR10" s="416"/>
      <c r="BS10" s="416"/>
      <c r="BT10" s="416"/>
      <c r="BU10" s="417"/>
      <c r="BV10" s="415">
        <v>1387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65074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150000</v>
      </c>
      <c r="BO12" s="416"/>
      <c r="BP12" s="416"/>
      <c r="BQ12" s="416"/>
      <c r="BR12" s="416"/>
      <c r="BS12" s="416"/>
      <c r="BT12" s="416"/>
      <c r="BU12" s="417"/>
      <c r="BV12" s="415">
        <v>500000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64815</v>
      </c>
      <c r="S13" s="497"/>
      <c r="T13" s="497"/>
      <c r="U13" s="497"/>
      <c r="V13" s="498"/>
      <c r="W13" s="431" t="s">
        <v>121</v>
      </c>
      <c r="X13" s="432"/>
      <c r="Y13" s="432"/>
      <c r="Z13" s="432"/>
      <c r="AA13" s="432"/>
      <c r="AB13" s="422"/>
      <c r="AC13" s="466">
        <v>1752</v>
      </c>
      <c r="AD13" s="467"/>
      <c r="AE13" s="467"/>
      <c r="AF13" s="467"/>
      <c r="AG13" s="506"/>
      <c r="AH13" s="466">
        <v>2409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-25250</v>
      </c>
      <c r="BO13" s="416"/>
      <c r="BP13" s="416"/>
      <c r="BQ13" s="416"/>
      <c r="BR13" s="416"/>
      <c r="BS13" s="416"/>
      <c r="BT13" s="416"/>
      <c r="BU13" s="417"/>
      <c r="BV13" s="415">
        <v>-607892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11.7</v>
      </c>
      <c r="CU13" s="413"/>
      <c r="CV13" s="413"/>
      <c r="CW13" s="413"/>
      <c r="CX13" s="413"/>
      <c r="CY13" s="413"/>
      <c r="CZ13" s="413"/>
      <c r="DA13" s="414"/>
      <c r="DB13" s="412">
        <v>11.5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65664</v>
      </c>
      <c r="S14" s="497"/>
      <c r="T14" s="497"/>
      <c r="U14" s="497"/>
      <c r="V14" s="498"/>
      <c r="W14" s="405"/>
      <c r="X14" s="406"/>
      <c r="Y14" s="406"/>
      <c r="Z14" s="406"/>
      <c r="AA14" s="406"/>
      <c r="AB14" s="395"/>
      <c r="AC14" s="499">
        <v>5.9</v>
      </c>
      <c r="AD14" s="500"/>
      <c r="AE14" s="500"/>
      <c r="AF14" s="500"/>
      <c r="AG14" s="501"/>
      <c r="AH14" s="499">
        <v>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127.8</v>
      </c>
      <c r="CU14" s="511"/>
      <c r="CV14" s="511"/>
      <c r="CW14" s="511"/>
      <c r="CX14" s="511"/>
      <c r="CY14" s="511"/>
      <c r="CZ14" s="511"/>
      <c r="DA14" s="512"/>
      <c r="DB14" s="510">
        <v>144.9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65412</v>
      </c>
      <c r="S15" s="497"/>
      <c r="T15" s="497"/>
      <c r="U15" s="497"/>
      <c r="V15" s="498"/>
      <c r="W15" s="431" t="s">
        <v>128</v>
      </c>
      <c r="X15" s="432"/>
      <c r="Y15" s="432"/>
      <c r="Z15" s="432"/>
      <c r="AA15" s="432"/>
      <c r="AB15" s="422"/>
      <c r="AC15" s="466">
        <v>6340</v>
      </c>
      <c r="AD15" s="467"/>
      <c r="AE15" s="467"/>
      <c r="AF15" s="467"/>
      <c r="AG15" s="506"/>
      <c r="AH15" s="466">
        <v>7195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6133843</v>
      </c>
      <c r="BO15" s="379"/>
      <c r="BP15" s="379"/>
      <c r="BQ15" s="379"/>
      <c r="BR15" s="379"/>
      <c r="BS15" s="379"/>
      <c r="BT15" s="379"/>
      <c r="BU15" s="380"/>
      <c r="BV15" s="378">
        <v>5927361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21.4</v>
      </c>
      <c r="AD16" s="500"/>
      <c r="AE16" s="500"/>
      <c r="AF16" s="500"/>
      <c r="AG16" s="501"/>
      <c r="AH16" s="499">
        <v>22.8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13020841</v>
      </c>
      <c r="BO16" s="416"/>
      <c r="BP16" s="416"/>
      <c r="BQ16" s="416"/>
      <c r="BR16" s="416"/>
      <c r="BS16" s="416"/>
      <c r="BT16" s="416"/>
      <c r="BU16" s="417"/>
      <c r="BV16" s="415">
        <v>12227015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21502</v>
      </c>
      <c r="AD17" s="467"/>
      <c r="AE17" s="467"/>
      <c r="AF17" s="467"/>
      <c r="AG17" s="506"/>
      <c r="AH17" s="466">
        <v>21360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7750139</v>
      </c>
      <c r="BO17" s="416"/>
      <c r="BP17" s="416"/>
      <c r="BQ17" s="416"/>
      <c r="BR17" s="416"/>
      <c r="BS17" s="416"/>
      <c r="BT17" s="416"/>
      <c r="BU17" s="417"/>
      <c r="BV17" s="415">
        <v>7581035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130.55000000000001</v>
      </c>
      <c r="M18" s="528"/>
      <c r="N18" s="528"/>
      <c r="O18" s="528"/>
      <c r="P18" s="528"/>
      <c r="Q18" s="528"/>
      <c r="R18" s="529"/>
      <c r="S18" s="529"/>
      <c r="T18" s="529"/>
      <c r="U18" s="529"/>
      <c r="V18" s="530"/>
      <c r="W18" s="433"/>
      <c r="X18" s="434"/>
      <c r="Y18" s="434"/>
      <c r="Z18" s="434"/>
      <c r="AA18" s="434"/>
      <c r="AB18" s="425"/>
      <c r="AC18" s="531">
        <v>72.7</v>
      </c>
      <c r="AD18" s="532"/>
      <c r="AE18" s="532"/>
      <c r="AF18" s="532"/>
      <c r="AG18" s="533"/>
      <c r="AH18" s="531">
        <v>67.599999999999994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16541503</v>
      </c>
      <c r="BO18" s="416"/>
      <c r="BP18" s="416"/>
      <c r="BQ18" s="416"/>
      <c r="BR18" s="416"/>
      <c r="BS18" s="416"/>
      <c r="BT18" s="416"/>
      <c r="BU18" s="417"/>
      <c r="BV18" s="415">
        <v>15664924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19129734</v>
      </c>
      <c r="BO19" s="416"/>
      <c r="BP19" s="416"/>
      <c r="BQ19" s="416"/>
      <c r="BR19" s="416"/>
      <c r="BS19" s="416"/>
      <c r="BT19" s="416"/>
      <c r="BU19" s="417"/>
      <c r="BV19" s="415">
        <v>18568908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23653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36940689</v>
      </c>
      <c r="BO23" s="416"/>
      <c r="BP23" s="416"/>
      <c r="BQ23" s="416"/>
      <c r="BR23" s="416"/>
      <c r="BS23" s="416"/>
      <c r="BT23" s="416"/>
      <c r="BU23" s="417"/>
      <c r="BV23" s="415">
        <v>37288610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4806</v>
      </c>
      <c r="R24" s="467"/>
      <c r="S24" s="467"/>
      <c r="T24" s="467"/>
      <c r="U24" s="467"/>
      <c r="V24" s="506"/>
      <c r="W24" s="561"/>
      <c r="X24" s="549"/>
      <c r="Y24" s="550"/>
      <c r="Z24" s="465" t="s">
        <v>151</v>
      </c>
      <c r="AA24" s="445"/>
      <c r="AB24" s="445"/>
      <c r="AC24" s="445"/>
      <c r="AD24" s="445"/>
      <c r="AE24" s="445"/>
      <c r="AF24" s="445"/>
      <c r="AG24" s="446"/>
      <c r="AH24" s="466">
        <v>481</v>
      </c>
      <c r="AI24" s="467"/>
      <c r="AJ24" s="467"/>
      <c r="AK24" s="467"/>
      <c r="AL24" s="506"/>
      <c r="AM24" s="466">
        <v>1504087</v>
      </c>
      <c r="AN24" s="467"/>
      <c r="AO24" s="467"/>
      <c r="AP24" s="467"/>
      <c r="AQ24" s="467"/>
      <c r="AR24" s="506"/>
      <c r="AS24" s="466">
        <v>3127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23431315</v>
      </c>
      <c r="BO24" s="416"/>
      <c r="BP24" s="416"/>
      <c r="BQ24" s="416"/>
      <c r="BR24" s="416"/>
      <c r="BS24" s="416"/>
      <c r="BT24" s="416"/>
      <c r="BU24" s="417"/>
      <c r="BV24" s="415">
        <v>23359995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4332</v>
      </c>
      <c r="R25" s="467"/>
      <c r="S25" s="467"/>
      <c r="T25" s="467"/>
      <c r="U25" s="467"/>
      <c r="V25" s="506"/>
      <c r="W25" s="561"/>
      <c r="X25" s="549"/>
      <c r="Y25" s="550"/>
      <c r="Z25" s="465" t="s">
        <v>154</v>
      </c>
      <c r="AA25" s="445"/>
      <c r="AB25" s="445"/>
      <c r="AC25" s="445"/>
      <c r="AD25" s="445"/>
      <c r="AE25" s="445"/>
      <c r="AF25" s="445"/>
      <c r="AG25" s="446"/>
      <c r="AH25" s="466">
        <v>72</v>
      </c>
      <c r="AI25" s="467"/>
      <c r="AJ25" s="467"/>
      <c r="AK25" s="467"/>
      <c r="AL25" s="506"/>
      <c r="AM25" s="466">
        <v>198720</v>
      </c>
      <c r="AN25" s="467"/>
      <c r="AO25" s="467"/>
      <c r="AP25" s="467"/>
      <c r="AQ25" s="467"/>
      <c r="AR25" s="506"/>
      <c r="AS25" s="466">
        <v>2760</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5631259</v>
      </c>
      <c r="BO25" s="379"/>
      <c r="BP25" s="379"/>
      <c r="BQ25" s="379"/>
      <c r="BR25" s="379"/>
      <c r="BS25" s="379"/>
      <c r="BT25" s="379"/>
      <c r="BU25" s="380"/>
      <c r="BV25" s="378">
        <v>5825583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3876</v>
      </c>
      <c r="R26" s="467"/>
      <c r="S26" s="467"/>
      <c r="T26" s="467"/>
      <c r="U26" s="467"/>
      <c r="V26" s="506"/>
      <c r="W26" s="561"/>
      <c r="X26" s="549"/>
      <c r="Y26" s="550"/>
      <c r="Z26" s="465" t="s">
        <v>157</v>
      </c>
      <c r="AA26" s="571"/>
      <c r="AB26" s="571"/>
      <c r="AC26" s="571"/>
      <c r="AD26" s="571"/>
      <c r="AE26" s="571"/>
      <c r="AF26" s="571"/>
      <c r="AG26" s="572"/>
      <c r="AH26" s="466">
        <v>38</v>
      </c>
      <c r="AI26" s="467"/>
      <c r="AJ26" s="467"/>
      <c r="AK26" s="467"/>
      <c r="AL26" s="506"/>
      <c r="AM26" s="466">
        <v>134938</v>
      </c>
      <c r="AN26" s="467"/>
      <c r="AO26" s="467"/>
      <c r="AP26" s="467"/>
      <c r="AQ26" s="467"/>
      <c r="AR26" s="506"/>
      <c r="AS26" s="466">
        <v>3551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4992</v>
      </c>
      <c r="R27" s="467"/>
      <c r="S27" s="467"/>
      <c r="T27" s="467"/>
      <c r="U27" s="467"/>
      <c r="V27" s="506"/>
      <c r="W27" s="561"/>
      <c r="X27" s="549"/>
      <c r="Y27" s="550"/>
      <c r="Z27" s="465" t="s">
        <v>160</v>
      </c>
      <c r="AA27" s="445"/>
      <c r="AB27" s="445"/>
      <c r="AC27" s="445"/>
      <c r="AD27" s="445"/>
      <c r="AE27" s="445"/>
      <c r="AF27" s="445"/>
      <c r="AG27" s="446"/>
      <c r="AH27" s="466">
        <v>24</v>
      </c>
      <c r="AI27" s="467"/>
      <c r="AJ27" s="467"/>
      <c r="AK27" s="467"/>
      <c r="AL27" s="506"/>
      <c r="AM27" s="466">
        <v>89136</v>
      </c>
      <c r="AN27" s="467"/>
      <c r="AO27" s="467"/>
      <c r="AP27" s="467"/>
      <c r="AQ27" s="467"/>
      <c r="AR27" s="506"/>
      <c r="AS27" s="466">
        <v>3714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202056</v>
      </c>
      <c r="BO27" s="585"/>
      <c r="BP27" s="585"/>
      <c r="BQ27" s="585"/>
      <c r="BR27" s="585"/>
      <c r="BS27" s="585"/>
      <c r="BT27" s="585"/>
      <c r="BU27" s="586"/>
      <c r="BV27" s="584">
        <v>201214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4512</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1044709</v>
      </c>
      <c r="BO28" s="379"/>
      <c r="BP28" s="379"/>
      <c r="BQ28" s="379"/>
      <c r="BR28" s="379"/>
      <c r="BS28" s="379"/>
      <c r="BT28" s="379"/>
      <c r="BU28" s="380"/>
      <c r="BV28" s="378">
        <v>1083154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20</v>
      </c>
      <c r="M29" s="467"/>
      <c r="N29" s="467"/>
      <c r="O29" s="467"/>
      <c r="P29" s="506"/>
      <c r="Q29" s="466">
        <v>4224</v>
      </c>
      <c r="R29" s="467"/>
      <c r="S29" s="467"/>
      <c r="T29" s="467"/>
      <c r="U29" s="467"/>
      <c r="V29" s="506"/>
      <c r="W29" s="562"/>
      <c r="X29" s="563"/>
      <c r="Y29" s="564"/>
      <c r="Z29" s="465" t="s">
        <v>167</v>
      </c>
      <c r="AA29" s="445"/>
      <c r="AB29" s="445"/>
      <c r="AC29" s="445"/>
      <c r="AD29" s="445"/>
      <c r="AE29" s="445"/>
      <c r="AF29" s="445"/>
      <c r="AG29" s="446"/>
      <c r="AH29" s="466">
        <v>505</v>
      </c>
      <c r="AI29" s="467"/>
      <c r="AJ29" s="467"/>
      <c r="AK29" s="467"/>
      <c r="AL29" s="506"/>
      <c r="AM29" s="466">
        <v>1593223</v>
      </c>
      <c r="AN29" s="467"/>
      <c r="AO29" s="467"/>
      <c r="AP29" s="467"/>
      <c r="AQ29" s="467"/>
      <c r="AR29" s="506"/>
      <c r="AS29" s="466">
        <v>3155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5858</v>
      </c>
      <c r="BO29" s="416"/>
      <c r="BP29" s="416"/>
      <c r="BQ29" s="416"/>
      <c r="BR29" s="416"/>
      <c r="BS29" s="416"/>
      <c r="BT29" s="416"/>
      <c r="BU29" s="417"/>
      <c r="BV29" s="415">
        <v>5841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2179821</v>
      </c>
      <c r="BO30" s="585"/>
      <c r="BP30" s="585"/>
      <c r="BQ30" s="585"/>
      <c r="BR30" s="585"/>
      <c r="BS30" s="585"/>
      <c r="BT30" s="585"/>
      <c r="BU30" s="586"/>
      <c r="BV30" s="584">
        <v>2384530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IF('各会計、関係団体の財政状況及び健全化判断比率'!B35="","",'各会計、関係団体の財政状況及び健全化判断比率'!B35)</f>
        <v>簡易水道事業特別会計（特別会計）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橋本市文化スポーツ振興公社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簡易水道事業特別会計（一般会計）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IF('各会計、関係団体の財政状況及び健全化判断比率'!B36="","",'各会計、関係団体の財政状況及び健全化判断比率'!B36)</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和歌山地方税回収機構</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駐車場事業特別会計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橋本周辺広域市町村圏組合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墓園事業特別会計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指定訪問看護事業特別会計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伊都郡町村及び橋本市老人福祉施設事務組合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土地区画整理事業特別会計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伊都郡町村及び橋本市児童福祉施設事務組合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和歌山県後期高齢者医療広域連合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橋本伊都衛生施設組合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伊都消防組合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536</v>
      </c>
      <c r="D34" s="1184"/>
      <c r="E34" s="1185"/>
      <c r="F34" s="32">
        <v>21.17</v>
      </c>
      <c r="G34" s="33">
        <v>22.61</v>
      </c>
      <c r="H34" s="33">
        <v>23</v>
      </c>
      <c r="I34" s="33">
        <v>22.67</v>
      </c>
      <c r="J34" s="34">
        <v>22.53</v>
      </c>
      <c r="K34" s="22"/>
      <c r="L34" s="22"/>
      <c r="M34" s="22"/>
      <c r="N34" s="22"/>
      <c r="O34" s="22"/>
      <c r="P34" s="22"/>
    </row>
    <row r="35" spans="1:16" ht="39" customHeight="1" x14ac:dyDescent="0.15">
      <c r="A35" s="22"/>
      <c r="B35" s="35"/>
      <c r="C35" s="1178" t="s">
        <v>537</v>
      </c>
      <c r="D35" s="1179"/>
      <c r="E35" s="1180"/>
      <c r="F35" s="36">
        <v>2.04</v>
      </c>
      <c r="G35" s="37">
        <v>3.11</v>
      </c>
      <c r="H35" s="37">
        <v>3.05</v>
      </c>
      <c r="I35" s="37">
        <v>5.66</v>
      </c>
      <c r="J35" s="38">
        <v>5.92</v>
      </c>
      <c r="K35" s="22"/>
      <c r="L35" s="22"/>
      <c r="M35" s="22"/>
      <c r="N35" s="22"/>
      <c r="O35" s="22"/>
      <c r="P35" s="22"/>
    </row>
    <row r="36" spans="1:16" ht="39" customHeight="1" x14ac:dyDescent="0.15">
      <c r="A36" s="22"/>
      <c r="B36" s="35"/>
      <c r="C36" s="1178" t="s">
        <v>538</v>
      </c>
      <c r="D36" s="1179"/>
      <c r="E36" s="1180"/>
      <c r="F36" s="36">
        <v>2.4300000000000002</v>
      </c>
      <c r="G36" s="37">
        <v>2.1</v>
      </c>
      <c r="H36" s="37">
        <v>1.68</v>
      </c>
      <c r="I36" s="37">
        <v>1.0900000000000001</v>
      </c>
      <c r="J36" s="38">
        <v>1.95</v>
      </c>
      <c r="K36" s="22"/>
      <c r="L36" s="22"/>
      <c r="M36" s="22"/>
      <c r="N36" s="22"/>
      <c r="O36" s="22"/>
      <c r="P36" s="22"/>
    </row>
    <row r="37" spans="1:16" ht="39" customHeight="1" x14ac:dyDescent="0.15">
      <c r="A37" s="22"/>
      <c r="B37" s="35"/>
      <c r="C37" s="1178" t="s">
        <v>539</v>
      </c>
      <c r="D37" s="1179"/>
      <c r="E37" s="1180"/>
      <c r="F37" s="36">
        <v>2.36</v>
      </c>
      <c r="G37" s="37">
        <v>1.83</v>
      </c>
      <c r="H37" s="37">
        <v>1.62</v>
      </c>
      <c r="I37" s="37">
        <v>1.65</v>
      </c>
      <c r="J37" s="38">
        <v>0.99</v>
      </c>
      <c r="K37" s="22"/>
      <c r="L37" s="22"/>
      <c r="M37" s="22"/>
      <c r="N37" s="22"/>
      <c r="O37" s="22"/>
      <c r="P37" s="22"/>
    </row>
    <row r="38" spans="1:16" ht="39" customHeight="1" x14ac:dyDescent="0.15">
      <c r="A38" s="22"/>
      <c r="B38" s="35"/>
      <c r="C38" s="1178" t="s">
        <v>540</v>
      </c>
      <c r="D38" s="1179"/>
      <c r="E38" s="1180"/>
      <c r="F38" s="36">
        <v>0.62</v>
      </c>
      <c r="G38" s="37">
        <v>0.82</v>
      </c>
      <c r="H38" s="37">
        <v>0.77</v>
      </c>
      <c r="I38" s="37">
        <v>0.56000000000000005</v>
      </c>
      <c r="J38" s="38">
        <v>0.45</v>
      </c>
      <c r="K38" s="22"/>
      <c r="L38" s="22"/>
      <c r="M38" s="22"/>
      <c r="N38" s="22"/>
      <c r="O38" s="22"/>
      <c r="P38" s="22"/>
    </row>
    <row r="39" spans="1:16" ht="39" customHeight="1" x14ac:dyDescent="0.15">
      <c r="A39" s="22"/>
      <c r="B39" s="35"/>
      <c r="C39" s="1178" t="s">
        <v>541</v>
      </c>
      <c r="D39" s="1179"/>
      <c r="E39" s="1180"/>
      <c r="F39" s="36">
        <v>0.04</v>
      </c>
      <c r="G39" s="37">
        <v>0.09</v>
      </c>
      <c r="H39" s="37">
        <v>0.12</v>
      </c>
      <c r="I39" s="37">
        <v>0.04</v>
      </c>
      <c r="J39" s="38">
        <v>0.03</v>
      </c>
      <c r="K39" s="22"/>
      <c r="L39" s="22"/>
      <c r="M39" s="22"/>
      <c r="N39" s="22"/>
      <c r="O39" s="22"/>
      <c r="P39" s="22"/>
    </row>
    <row r="40" spans="1:16" ht="39" customHeight="1" x14ac:dyDescent="0.15">
      <c r="A40" s="22"/>
      <c r="B40" s="35"/>
      <c r="C40" s="1178" t="s">
        <v>542</v>
      </c>
      <c r="D40" s="1179"/>
      <c r="E40" s="1180"/>
      <c r="F40" s="36">
        <v>0.08</v>
      </c>
      <c r="G40" s="37">
        <v>0.11</v>
      </c>
      <c r="H40" s="37">
        <v>0.15</v>
      </c>
      <c r="I40" s="37">
        <v>0.13</v>
      </c>
      <c r="J40" s="38">
        <v>0.02</v>
      </c>
      <c r="K40" s="22"/>
      <c r="L40" s="22"/>
      <c r="M40" s="22"/>
      <c r="N40" s="22"/>
      <c r="O40" s="22"/>
      <c r="P40" s="22"/>
    </row>
    <row r="41" spans="1:16" ht="39" customHeight="1" x14ac:dyDescent="0.15">
      <c r="A41" s="22"/>
      <c r="B41" s="35"/>
      <c r="C41" s="1178" t="s">
        <v>543</v>
      </c>
      <c r="D41" s="1179"/>
      <c r="E41" s="1180"/>
      <c r="F41" s="36">
        <v>0.1</v>
      </c>
      <c r="G41" s="37">
        <v>0.11</v>
      </c>
      <c r="H41" s="37">
        <v>0.09</v>
      </c>
      <c r="I41" s="37">
        <v>0.06</v>
      </c>
      <c r="J41" s="38">
        <v>0.02</v>
      </c>
      <c r="K41" s="22"/>
      <c r="L41" s="22"/>
      <c r="M41" s="22"/>
      <c r="N41" s="22"/>
      <c r="O41" s="22"/>
      <c r="P41" s="22"/>
    </row>
    <row r="42" spans="1:16" ht="39" customHeight="1" x14ac:dyDescent="0.15">
      <c r="A42" s="22"/>
      <c r="B42" s="39"/>
      <c r="C42" s="1178" t="s">
        <v>544</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545</v>
      </c>
      <c r="D43" s="1182"/>
      <c r="E43" s="1183"/>
      <c r="F43" s="41">
        <v>0.22</v>
      </c>
      <c r="G43" s="42">
        <v>0.3</v>
      </c>
      <c r="H43" s="42">
        <v>0.18</v>
      </c>
      <c r="I43" s="42">
        <v>0.15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3130</v>
      </c>
      <c r="L45" s="60">
        <v>3195</v>
      </c>
      <c r="M45" s="60">
        <v>3262</v>
      </c>
      <c r="N45" s="60">
        <v>3456</v>
      </c>
      <c r="O45" s="61">
        <v>3628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1247</v>
      </c>
      <c r="L48" s="64">
        <v>1209</v>
      </c>
      <c r="M48" s="64">
        <v>1149</v>
      </c>
      <c r="N48" s="64">
        <v>1231</v>
      </c>
      <c r="O48" s="65">
        <v>1249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87</v>
      </c>
      <c r="L49" s="64">
        <v>171</v>
      </c>
      <c r="M49" s="64">
        <v>208</v>
      </c>
      <c r="N49" s="64">
        <v>209</v>
      </c>
      <c r="O49" s="65">
        <v>212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2895</v>
      </c>
      <c r="L52" s="64">
        <v>3097</v>
      </c>
      <c r="M52" s="64">
        <v>3197</v>
      </c>
      <c r="N52" s="64">
        <v>3439</v>
      </c>
      <c r="O52" s="65">
        <v>3474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1569</v>
      </c>
      <c r="L53" s="69">
        <v>1479</v>
      </c>
      <c r="M53" s="69">
        <v>1423</v>
      </c>
      <c r="N53" s="69">
        <v>1458</v>
      </c>
      <c r="O53" s="70">
        <v>1616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32678</v>
      </c>
      <c r="J41" s="83">
        <v>36431</v>
      </c>
      <c r="K41" s="83">
        <v>36890</v>
      </c>
      <c r="L41" s="83">
        <v>37289</v>
      </c>
      <c r="M41" s="84">
        <v>36941</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17998</v>
      </c>
      <c r="J43" s="87">
        <v>17474</v>
      </c>
      <c r="K43" s="87">
        <v>16841</v>
      </c>
      <c r="L43" s="87">
        <v>15717</v>
      </c>
      <c r="M43" s="88">
        <v>14932</v>
      </c>
    </row>
    <row r="44" spans="2:13" ht="27.75" customHeight="1" x14ac:dyDescent="0.15">
      <c r="B44" s="1204"/>
      <c r="C44" s="1205"/>
      <c r="D44" s="85"/>
      <c r="E44" s="1210" t="s">
        <v>28</v>
      </c>
      <c r="F44" s="1210"/>
      <c r="G44" s="1210"/>
      <c r="H44" s="1211"/>
      <c r="I44" s="86">
        <v>2809</v>
      </c>
      <c r="J44" s="87">
        <v>2643</v>
      </c>
      <c r="K44" s="87">
        <v>2479</v>
      </c>
      <c r="L44" s="87">
        <v>2305</v>
      </c>
      <c r="M44" s="88">
        <v>2106</v>
      </c>
    </row>
    <row r="45" spans="2:13" ht="27.75" customHeight="1" x14ac:dyDescent="0.15">
      <c r="B45" s="1204"/>
      <c r="C45" s="1205"/>
      <c r="D45" s="85"/>
      <c r="E45" s="1210" t="s">
        <v>29</v>
      </c>
      <c r="F45" s="1210"/>
      <c r="G45" s="1210"/>
      <c r="H45" s="1211"/>
      <c r="I45" s="86">
        <v>6231</v>
      </c>
      <c r="J45" s="87">
        <v>5957</v>
      </c>
      <c r="K45" s="87">
        <v>5329</v>
      </c>
      <c r="L45" s="87">
        <v>4702</v>
      </c>
      <c r="M45" s="88">
        <v>4480</v>
      </c>
    </row>
    <row r="46" spans="2:13" ht="27.75" customHeight="1" x14ac:dyDescent="0.15">
      <c r="B46" s="1204"/>
      <c r="C46" s="1205"/>
      <c r="D46" s="85"/>
      <c r="E46" s="1210" t="s">
        <v>30</v>
      </c>
      <c r="F46" s="1210"/>
      <c r="G46" s="1210"/>
      <c r="H46" s="1211"/>
      <c r="I46" s="86">
        <v>1228</v>
      </c>
      <c r="J46" s="87" t="s">
        <v>488</v>
      </c>
      <c r="K46" s="87" t="s">
        <v>488</v>
      </c>
      <c r="L46" s="87" t="s">
        <v>488</v>
      </c>
      <c r="M46" s="88" t="s">
        <v>488</v>
      </c>
    </row>
    <row r="47" spans="2:13" ht="27.75" customHeight="1" x14ac:dyDescent="0.15">
      <c r="B47" s="1204"/>
      <c r="C47" s="1205"/>
      <c r="D47" s="85"/>
      <c r="E47" s="1210" t="s">
        <v>31</v>
      </c>
      <c r="F47" s="1210"/>
      <c r="G47" s="1210"/>
      <c r="H47" s="1211"/>
      <c r="I47" s="86" t="s">
        <v>488</v>
      </c>
      <c r="J47" s="87" t="s">
        <v>488</v>
      </c>
      <c r="K47" s="87" t="s">
        <v>488</v>
      </c>
      <c r="L47" s="87" t="s">
        <v>488</v>
      </c>
      <c r="M47" s="88" t="s">
        <v>488</v>
      </c>
    </row>
    <row r="48" spans="2:13" ht="27.75" customHeight="1" x14ac:dyDescent="0.15">
      <c r="B48" s="1206"/>
      <c r="C48" s="1207"/>
      <c r="D48" s="85"/>
      <c r="E48" s="1210" t="s">
        <v>32</v>
      </c>
      <c r="F48" s="1210"/>
      <c r="G48" s="1210"/>
      <c r="H48" s="1211"/>
      <c r="I48" s="86" t="s">
        <v>488</v>
      </c>
      <c r="J48" s="87" t="s">
        <v>488</v>
      </c>
      <c r="K48" s="87" t="s">
        <v>488</v>
      </c>
      <c r="L48" s="87" t="s">
        <v>488</v>
      </c>
      <c r="M48" s="88" t="s">
        <v>488</v>
      </c>
    </row>
    <row r="49" spans="2:13" ht="27.75" customHeight="1" x14ac:dyDescent="0.15">
      <c r="B49" s="1212" t="s">
        <v>33</v>
      </c>
      <c r="C49" s="1213"/>
      <c r="D49" s="89"/>
      <c r="E49" s="1210" t="s">
        <v>34</v>
      </c>
      <c r="F49" s="1210"/>
      <c r="G49" s="1210"/>
      <c r="H49" s="1211"/>
      <c r="I49" s="86">
        <v>3421</v>
      </c>
      <c r="J49" s="87">
        <v>3574</v>
      </c>
      <c r="K49" s="87">
        <v>3692</v>
      </c>
      <c r="L49" s="87">
        <v>2840</v>
      </c>
      <c r="M49" s="88">
        <v>3074</v>
      </c>
    </row>
    <row r="50" spans="2:13" ht="27.75" customHeight="1" x14ac:dyDescent="0.15">
      <c r="B50" s="1204"/>
      <c r="C50" s="1205"/>
      <c r="D50" s="85"/>
      <c r="E50" s="1210" t="s">
        <v>35</v>
      </c>
      <c r="F50" s="1210"/>
      <c r="G50" s="1210"/>
      <c r="H50" s="1211"/>
      <c r="I50" s="86">
        <v>3572</v>
      </c>
      <c r="J50" s="87">
        <v>3513</v>
      </c>
      <c r="K50" s="87">
        <v>3744</v>
      </c>
      <c r="L50" s="87">
        <v>3861</v>
      </c>
      <c r="M50" s="88">
        <v>3809</v>
      </c>
    </row>
    <row r="51" spans="2:13" ht="27.75" customHeight="1" x14ac:dyDescent="0.15">
      <c r="B51" s="1206"/>
      <c r="C51" s="1207"/>
      <c r="D51" s="85"/>
      <c r="E51" s="1210" t="s">
        <v>36</v>
      </c>
      <c r="F51" s="1210"/>
      <c r="G51" s="1210"/>
      <c r="H51" s="1211"/>
      <c r="I51" s="86">
        <v>33755</v>
      </c>
      <c r="J51" s="87">
        <v>35624</v>
      </c>
      <c r="K51" s="87">
        <v>35687</v>
      </c>
      <c r="L51" s="87">
        <v>35245</v>
      </c>
      <c r="M51" s="88">
        <v>34832</v>
      </c>
    </row>
    <row r="52" spans="2:13" ht="27.75" customHeight="1" thickBot="1" x14ac:dyDescent="0.2">
      <c r="B52" s="1214" t="s">
        <v>37</v>
      </c>
      <c r="C52" s="1215"/>
      <c r="D52" s="90"/>
      <c r="E52" s="1216" t="s">
        <v>38</v>
      </c>
      <c r="F52" s="1216"/>
      <c r="G52" s="1216"/>
      <c r="H52" s="1217"/>
      <c r="I52" s="91">
        <v>20196</v>
      </c>
      <c r="J52" s="92">
        <v>19793</v>
      </c>
      <c r="K52" s="92">
        <v>18416</v>
      </c>
      <c r="L52" s="92">
        <v>18066</v>
      </c>
      <c r="M52" s="93">
        <v>16744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7"/>
      <c r="H50" s="1228"/>
      <c r="I50" s="1228"/>
      <c r="J50" s="1229"/>
      <c r="K50" s="354" t="s">
        <v>527</v>
      </c>
      <c r="L50" s="354" t="s">
        <v>528</v>
      </c>
      <c r="M50" s="354" t="s">
        <v>529</v>
      </c>
      <c r="N50" s="354" t="s">
        <v>530</v>
      </c>
      <c r="O50" s="354" t="s">
        <v>531</v>
      </c>
    </row>
    <row r="51" spans="1:17" x14ac:dyDescent="0.15">
      <c r="B51" s="248"/>
      <c r="C51" s="244"/>
      <c r="D51" s="244"/>
      <c r="E51" s="244"/>
      <c r="F51" s="244"/>
      <c r="G51" s="1230" t="s">
        <v>565</v>
      </c>
      <c r="H51" s="1231"/>
      <c r="I51" s="1236" t="s">
        <v>566</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567</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568</v>
      </c>
      <c r="H55" s="1242"/>
      <c r="I55" s="1240" t="s">
        <v>566</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567</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50" t="s">
        <v>572</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27"/>
      <c r="H72" s="1228"/>
      <c r="I72" s="1228"/>
      <c r="J72" s="1229"/>
      <c r="K72" s="354" t="s">
        <v>527</v>
      </c>
      <c r="L72" s="354" t="s">
        <v>528</v>
      </c>
      <c r="M72" s="354" t="s">
        <v>529</v>
      </c>
      <c r="N72" s="354" t="s">
        <v>530</v>
      </c>
      <c r="O72" s="354" t="s">
        <v>531</v>
      </c>
    </row>
    <row r="73" spans="2:30" x14ac:dyDescent="0.15">
      <c r="B73" s="248"/>
      <c r="C73" s="244"/>
      <c r="D73" s="244"/>
      <c r="E73" s="244"/>
      <c r="F73" s="244"/>
      <c r="G73" s="1230" t="s">
        <v>565</v>
      </c>
      <c r="H73" s="1231"/>
      <c r="I73" s="1236" t="s">
        <v>566</v>
      </c>
      <c r="J73" s="1236"/>
      <c r="K73" s="1251">
        <v>161.4</v>
      </c>
      <c r="L73" s="1251">
        <v>156.6</v>
      </c>
      <c r="M73" s="1239">
        <v>145.1</v>
      </c>
      <c r="N73" s="1239">
        <v>144.9</v>
      </c>
      <c r="O73" s="1239">
        <v>127.8</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571</v>
      </c>
      <c r="J75" s="1240"/>
      <c r="K75" s="1252">
        <v>12.5</v>
      </c>
      <c r="L75" s="1252">
        <v>12.1</v>
      </c>
      <c r="M75" s="1252">
        <v>11.8</v>
      </c>
      <c r="N75" s="1252">
        <v>11.5</v>
      </c>
      <c r="O75" s="1252">
        <v>11.7</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568</v>
      </c>
      <c r="H77" s="1242"/>
      <c r="I77" s="1240" t="s">
        <v>566</v>
      </c>
      <c r="J77" s="1240"/>
      <c r="K77" s="1251">
        <v>69.2</v>
      </c>
      <c r="L77" s="1251">
        <v>58.2</v>
      </c>
      <c r="M77" s="1239">
        <v>50.3</v>
      </c>
      <c r="N77" s="1239">
        <v>45.9</v>
      </c>
      <c r="O77" s="1239">
        <v>33.6</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571</v>
      </c>
      <c r="J79" s="1249"/>
      <c r="K79" s="1254">
        <v>11.1</v>
      </c>
      <c r="L79" s="1254">
        <v>10.3</v>
      </c>
      <c r="M79" s="1254">
        <v>9.6</v>
      </c>
      <c r="N79" s="1254">
        <v>8.8000000000000007</v>
      </c>
      <c r="O79" s="1254">
        <v>7</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74158</v>
      </c>
      <c r="E3" s="116"/>
      <c r="F3" s="117">
        <v>47569</v>
      </c>
      <c r="G3" s="118"/>
      <c r="H3" s="119"/>
    </row>
    <row r="4" spans="1:8" x14ac:dyDescent="0.15">
      <c r="A4" s="120"/>
      <c r="B4" s="121"/>
      <c r="C4" s="122"/>
      <c r="D4" s="123">
        <v>41899</v>
      </c>
      <c r="E4" s="124"/>
      <c r="F4" s="125">
        <v>26255</v>
      </c>
      <c r="G4" s="126"/>
      <c r="H4" s="127"/>
    </row>
    <row r="5" spans="1:8" x14ac:dyDescent="0.15">
      <c r="A5" s="108" t="s">
        <v>521</v>
      </c>
      <c r="B5" s="113"/>
      <c r="C5" s="114"/>
      <c r="D5" s="115">
        <v>95352</v>
      </c>
      <c r="E5" s="116"/>
      <c r="F5" s="117">
        <v>50880</v>
      </c>
      <c r="G5" s="118"/>
      <c r="H5" s="119"/>
    </row>
    <row r="6" spans="1:8" x14ac:dyDescent="0.15">
      <c r="A6" s="120"/>
      <c r="B6" s="121"/>
      <c r="C6" s="122"/>
      <c r="D6" s="123">
        <v>58629</v>
      </c>
      <c r="E6" s="124"/>
      <c r="F6" s="125">
        <v>26879</v>
      </c>
      <c r="G6" s="126"/>
      <c r="H6" s="127"/>
    </row>
    <row r="7" spans="1:8" x14ac:dyDescent="0.15">
      <c r="A7" s="108" t="s">
        <v>522</v>
      </c>
      <c r="B7" s="113"/>
      <c r="C7" s="114"/>
      <c r="D7" s="115">
        <v>37656</v>
      </c>
      <c r="E7" s="116"/>
      <c r="F7" s="117">
        <v>63956</v>
      </c>
      <c r="G7" s="118"/>
      <c r="H7" s="119"/>
    </row>
    <row r="8" spans="1:8" x14ac:dyDescent="0.15">
      <c r="A8" s="120"/>
      <c r="B8" s="121"/>
      <c r="C8" s="122"/>
      <c r="D8" s="123">
        <v>24376</v>
      </c>
      <c r="E8" s="124"/>
      <c r="F8" s="125">
        <v>29239</v>
      </c>
      <c r="G8" s="126"/>
      <c r="H8" s="127"/>
    </row>
    <row r="9" spans="1:8" x14ac:dyDescent="0.15">
      <c r="A9" s="108" t="s">
        <v>523</v>
      </c>
      <c r="B9" s="113"/>
      <c r="C9" s="114"/>
      <c r="D9" s="115">
        <v>49338</v>
      </c>
      <c r="E9" s="116"/>
      <c r="F9" s="117">
        <v>66255</v>
      </c>
      <c r="G9" s="118"/>
      <c r="H9" s="119"/>
    </row>
    <row r="10" spans="1:8" x14ac:dyDescent="0.15">
      <c r="A10" s="120"/>
      <c r="B10" s="121"/>
      <c r="C10" s="122"/>
      <c r="D10" s="123">
        <v>38318</v>
      </c>
      <c r="E10" s="124"/>
      <c r="F10" s="125">
        <v>31822</v>
      </c>
      <c r="G10" s="126"/>
      <c r="H10" s="127"/>
    </row>
    <row r="11" spans="1:8" x14ac:dyDescent="0.15">
      <c r="A11" s="108" t="s">
        <v>524</v>
      </c>
      <c r="B11" s="113"/>
      <c r="C11" s="114"/>
      <c r="D11" s="115">
        <v>38472</v>
      </c>
      <c r="E11" s="116"/>
      <c r="F11" s="117">
        <v>47278</v>
      </c>
      <c r="G11" s="118"/>
      <c r="H11" s="119"/>
    </row>
    <row r="12" spans="1:8" x14ac:dyDescent="0.15">
      <c r="A12" s="120"/>
      <c r="B12" s="121"/>
      <c r="C12" s="128"/>
      <c r="D12" s="123">
        <v>27481</v>
      </c>
      <c r="E12" s="124"/>
      <c r="F12" s="125">
        <v>24096</v>
      </c>
      <c r="G12" s="126"/>
      <c r="H12" s="127"/>
    </row>
    <row r="13" spans="1:8" x14ac:dyDescent="0.15">
      <c r="A13" s="108"/>
      <c r="B13" s="113"/>
      <c r="C13" s="129"/>
      <c r="D13" s="130">
        <v>58995</v>
      </c>
      <c r="E13" s="131"/>
      <c r="F13" s="132">
        <v>55188</v>
      </c>
      <c r="G13" s="133"/>
      <c r="H13" s="119"/>
    </row>
    <row r="14" spans="1:8" x14ac:dyDescent="0.15">
      <c r="A14" s="120"/>
      <c r="B14" s="121"/>
      <c r="C14" s="122"/>
      <c r="D14" s="123">
        <v>38141</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2.59</v>
      </c>
      <c r="C19" s="134">
        <f>ROUND(VALUE(SUBSTITUTE(実質収支比率等に係る経年分析!G$48,"▲","-")),2)</f>
        <v>2.33</v>
      </c>
      <c r="D19" s="134">
        <f>ROUND(VALUE(SUBSTITUTE(実質収支比率等に係る経年分析!H$48,"▲","-")),2)</f>
        <v>2.02</v>
      </c>
      <c r="E19" s="134">
        <f>ROUND(VALUE(SUBSTITUTE(実質収支比率等に係る経年分析!I$48,"▲","-")),2)</f>
        <v>1.32</v>
      </c>
      <c r="F19" s="134">
        <f>ROUND(VALUE(SUBSTITUTE(実質収支比率等に係る経年分析!J$48,"▲","-")),2)</f>
        <v>2.02</v>
      </c>
    </row>
    <row r="20" spans="1:11" x14ac:dyDescent="0.15">
      <c r="A20" s="134" t="s">
        <v>43</v>
      </c>
      <c r="B20" s="134">
        <f>ROUND(VALUE(SUBSTITUTE(実質収支比率等に係る経年分析!F$47,"▲","-")),2)</f>
        <v>9.49</v>
      </c>
      <c r="C20" s="134">
        <f>ROUND(VALUE(SUBSTITUTE(実質収支比率等に係る経年分析!G$47,"▲","-")),2)</f>
        <v>8.57</v>
      </c>
      <c r="D20" s="134">
        <f>ROUND(VALUE(SUBSTITUTE(実質収支比率等に係る経年分析!H$47,"▲","-")),2)</f>
        <v>9.1300000000000008</v>
      </c>
      <c r="E20" s="134">
        <f>ROUND(VALUE(SUBSTITUTE(実質収支比率等に係る経年分析!I$47,"▲","-")),2)</f>
        <v>6.93</v>
      </c>
      <c r="F20" s="134">
        <f>ROUND(VALUE(SUBSTITUTE(実質収支比率等に係る経年分析!J$47,"▲","-")),2)</f>
        <v>6.42</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-0.16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2.4300000000000002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2895</v>
      </c>
      <c r="E42" s="136"/>
      <c r="F42" s="136"/>
      <c r="G42" s="136">
        <f>'実質公債費比率（分子）の構造'!L$52</f>
        <v>3097</v>
      </c>
      <c r="H42" s="136"/>
      <c r="I42" s="136"/>
      <c r="J42" s="136">
        <f>'実質公債費比率（分子）の構造'!M$52</f>
        <v>3197</v>
      </c>
      <c r="K42" s="136"/>
      <c r="L42" s="136"/>
      <c r="M42" s="136">
        <f>'実質公債費比率（分子）の構造'!N$52</f>
        <v>3439</v>
      </c>
      <c r="N42" s="136"/>
      <c r="O42" s="136"/>
      <c r="P42" s="136">
        <f>'実質公債費比率（分子）の構造'!O$52</f>
        <v>3474</v>
      </c>
    </row>
    <row r="43" spans="1:16" x14ac:dyDescent="0.15">
      <c r="A43" s="136" t="s">
        <v>52</v>
      </c>
      <c r="B43" s="136" t="str">
        <f>'実質公債費比率（分子）の構造'!K$51</f>
        <v>-</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87</v>
      </c>
      <c r="C45" s="136"/>
      <c r="D45" s="136"/>
      <c r="E45" s="136">
        <f>'実質公債費比率（分子）の構造'!L$49</f>
        <v>171</v>
      </c>
      <c r="F45" s="136"/>
      <c r="G45" s="136"/>
      <c r="H45" s="136">
        <f>'実質公債費比率（分子）の構造'!M$49</f>
        <v>208</v>
      </c>
      <c r="I45" s="136"/>
      <c r="J45" s="136"/>
      <c r="K45" s="136">
        <f>'実質公債費比率（分子）の構造'!N$49</f>
        <v>209</v>
      </c>
      <c r="L45" s="136"/>
      <c r="M45" s="136"/>
      <c r="N45" s="136">
        <f>'実質公債費比率（分子）の構造'!O$49</f>
        <v>212</v>
      </c>
      <c r="O45" s="136"/>
      <c r="P45" s="136"/>
    </row>
    <row r="46" spans="1:16" x14ac:dyDescent="0.15">
      <c r="A46" s="136" t="s">
        <v>55</v>
      </c>
      <c r="B46" s="136">
        <f>'実質公債費比率（分子）の構造'!K$48</f>
        <v>1247</v>
      </c>
      <c r="C46" s="136"/>
      <c r="D46" s="136"/>
      <c r="E46" s="136">
        <f>'実質公債費比率（分子）の構造'!L$48</f>
        <v>1209</v>
      </c>
      <c r="F46" s="136"/>
      <c r="G46" s="136"/>
      <c r="H46" s="136">
        <f>'実質公債費比率（分子）の構造'!M$48</f>
        <v>1149</v>
      </c>
      <c r="I46" s="136"/>
      <c r="J46" s="136"/>
      <c r="K46" s="136">
        <f>'実質公債費比率（分子）の構造'!N$48</f>
        <v>1231</v>
      </c>
      <c r="L46" s="136"/>
      <c r="M46" s="136"/>
      <c r="N46" s="136">
        <f>'実質公債費比率（分子）の構造'!O$48</f>
        <v>1249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3130</v>
      </c>
      <c r="C49" s="136"/>
      <c r="D49" s="136"/>
      <c r="E49" s="136">
        <f>'実質公債費比率（分子）の構造'!L$45</f>
        <v>3195</v>
      </c>
      <c r="F49" s="136"/>
      <c r="G49" s="136"/>
      <c r="H49" s="136">
        <f>'実質公債費比率（分子）の構造'!M$45</f>
        <v>3262</v>
      </c>
      <c r="I49" s="136"/>
      <c r="J49" s="136"/>
      <c r="K49" s="136">
        <f>'実質公債費比率（分子）の構造'!N$45</f>
        <v>3456</v>
      </c>
      <c r="L49" s="136"/>
      <c r="M49" s="136"/>
      <c r="N49" s="136">
        <f>'実質公債費比率（分子）の構造'!O$45</f>
        <v>3628</v>
      </c>
      <c r="O49" s="136"/>
      <c r="P49" s="136"/>
    </row>
    <row r="50" spans="1:16" x14ac:dyDescent="0.15">
      <c r="A50" s="136" t="s">
        <v>59</v>
      </c>
      <c r="B50" s="136" t="e">
        <f>NA()</f>
        <v>#N/A</v>
      </c>
      <c r="C50" s="136">
        <f>IF(ISNUMBER('実質公債費比率（分子）の構造'!K$53),'実質公債費比率（分子）の構造'!K$53,NA())</f>
        <v>1569</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1423</v>
      </c>
      <c r="J50" s="136" t="e">
        <f>NA()</f>
        <v>#N/A</v>
      </c>
      <c r="K50" s="136" t="e">
        <f>NA()</f>
        <v>#N/A</v>
      </c>
      <c r="L50" s="136">
        <f>IF(ISNUMBER('実質公債費比率（分子）の構造'!N$53),'実質公債費比率（分子）の構造'!N$53,NA())</f>
        <v>1458</v>
      </c>
      <c r="M50" s="136" t="e">
        <f>NA()</f>
        <v>#N/A</v>
      </c>
      <c r="N50" s="136" t="e">
        <f>NA()</f>
        <v>#N/A</v>
      </c>
      <c r="O50" s="136">
        <f>IF(ISNUMBER('実質公債費比率（分子）の構造'!O$53),'実質公債費比率（分子）の構造'!O$53,NA())</f>
        <v>1616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33755</v>
      </c>
      <c r="E56" s="135"/>
      <c r="F56" s="135"/>
      <c r="G56" s="135">
        <f>'将来負担比率（分子）の構造'!J$51</f>
        <v>35624</v>
      </c>
      <c r="H56" s="135"/>
      <c r="I56" s="135"/>
      <c r="J56" s="135">
        <f>'将来負担比率（分子）の構造'!K$51</f>
        <v>35687</v>
      </c>
      <c r="K56" s="135"/>
      <c r="L56" s="135"/>
      <c r="M56" s="135">
        <f>'将来負担比率（分子）の構造'!L$51</f>
        <v>35245</v>
      </c>
      <c r="N56" s="135"/>
      <c r="O56" s="135"/>
      <c r="P56" s="135">
        <f>'将来負担比率（分子）の構造'!M$51</f>
        <v>34832</v>
      </c>
    </row>
    <row r="57" spans="1:16" x14ac:dyDescent="0.15">
      <c r="A57" s="135" t="s">
        <v>35</v>
      </c>
      <c r="B57" s="135"/>
      <c r="C57" s="135"/>
      <c r="D57" s="135">
        <f>'将来負担比率（分子）の構造'!I$50</f>
        <v>3572</v>
      </c>
      <c r="E57" s="135"/>
      <c r="F57" s="135"/>
      <c r="G57" s="135">
        <f>'将来負担比率（分子）の構造'!J$50</f>
        <v>3513</v>
      </c>
      <c r="H57" s="135"/>
      <c r="I57" s="135"/>
      <c r="J57" s="135">
        <f>'将来負担比率（分子）の構造'!K$50</f>
        <v>3744</v>
      </c>
      <c r="K57" s="135"/>
      <c r="L57" s="135"/>
      <c r="M57" s="135">
        <f>'将来負担比率（分子）の構造'!L$50</f>
        <v>3861</v>
      </c>
      <c r="N57" s="135"/>
      <c r="O57" s="135"/>
      <c r="P57" s="135">
        <f>'将来負担比率（分子）の構造'!M$50</f>
        <v>3809</v>
      </c>
    </row>
    <row r="58" spans="1:16" x14ac:dyDescent="0.15">
      <c r="A58" s="135" t="s">
        <v>34</v>
      </c>
      <c r="B58" s="135"/>
      <c r="C58" s="135"/>
      <c r="D58" s="135">
        <f>'将来負担比率（分子）の構造'!I$49</f>
        <v>3421</v>
      </c>
      <c r="E58" s="135"/>
      <c r="F58" s="135"/>
      <c r="G58" s="135">
        <f>'将来負担比率（分子）の構造'!J$49</f>
        <v>3574</v>
      </c>
      <c r="H58" s="135"/>
      <c r="I58" s="135"/>
      <c r="J58" s="135">
        <f>'将来負担比率（分子）の構造'!K$49</f>
        <v>3692</v>
      </c>
      <c r="K58" s="135"/>
      <c r="L58" s="135"/>
      <c r="M58" s="135">
        <f>'将来負担比率（分子）の構造'!L$49</f>
        <v>2840</v>
      </c>
      <c r="N58" s="135"/>
      <c r="O58" s="135"/>
      <c r="P58" s="135">
        <f>'将来負担比率（分子）の構造'!M$49</f>
        <v>3074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1228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6231</v>
      </c>
      <c r="C62" s="135"/>
      <c r="D62" s="135"/>
      <c r="E62" s="135">
        <f>'将来負担比率（分子）の構造'!J$45</f>
        <v>5957</v>
      </c>
      <c r="F62" s="135"/>
      <c r="G62" s="135"/>
      <c r="H62" s="135">
        <f>'将来負担比率（分子）の構造'!K$45</f>
        <v>5329</v>
      </c>
      <c r="I62" s="135"/>
      <c r="J62" s="135"/>
      <c r="K62" s="135">
        <f>'将来負担比率（分子）の構造'!L$45</f>
        <v>4702</v>
      </c>
      <c r="L62" s="135"/>
      <c r="M62" s="135"/>
      <c r="N62" s="135">
        <f>'将来負担比率（分子）の構造'!M$45</f>
        <v>4480</v>
      </c>
      <c r="O62" s="135"/>
      <c r="P62" s="135"/>
    </row>
    <row r="63" spans="1:16" x14ac:dyDescent="0.15">
      <c r="A63" s="135" t="s">
        <v>28</v>
      </c>
      <c r="B63" s="135">
        <f>'将来負担比率（分子）の構造'!I$44</f>
        <v>2809</v>
      </c>
      <c r="C63" s="135"/>
      <c r="D63" s="135"/>
      <c r="E63" s="135">
        <f>'将来負担比率（分子）の構造'!J$44</f>
        <v>2643</v>
      </c>
      <c r="F63" s="135"/>
      <c r="G63" s="135"/>
      <c r="H63" s="135">
        <f>'将来負担比率（分子）の構造'!K$44</f>
        <v>2479</v>
      </c>
      <c r="I63" s="135"/>
      <c r="J63" s="135"/>
      <c r="K63" s="135">
        <f>'将来負担比率（分子）の構造'!L$44</f>
        <v>2305</v>
      </c>
      <c r="L63" s="135"/>
      <c r="M63" s="135"/>
      <c r="N63" s="135">
        <f>'将来負担比率（分子）の構造'!M$44</f>
        <v>2106</v>
      </c>
      <c r="O63" s="135"/>
      <c r="P63" s="135"/>
    </row>
    <row r="64" spans="1:16" x14ac:dyDescent="0.15">
      <c r="A64" s="135" t="s">
        <v>27</v>
      </c>
      <c r="B64" s="135">
        <f>'将来負担比率（分子）の構造'!I$43</f>
        <v>17998</v>
      </c>
      <c r="C64" s="135"/>
      <c r="D64" s="135"/>
      <c r="E64" s="135">
        <f>'将来負担比率（分子）の構造'!J$43</f>
        <v>17474</v>
      </c>
      <c r="F64" s="135"/>
      <c r="G64" s="135"/>
      <c r="H64" s="135">
        <f>'将来負担比率（分子）の構造'!K$43</f>
        <v>16841</v>
      </c>
      <c r="I64" s="135"/>
      <c r="J64" s="135"/>
      <c r="K64" s="135">
        <f>'将来負担比率（分子）の構造'!L$43</f>
        <v>15717</v>
      </c>
      <c r="L64" s="135"/>
      <c r="M64" s="135"/>
      <c r="N64" s="135">
        <f>'将来負担比率（分子）の構造'!M$43</f>
        <v>14932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32678</v>
      </c>
      <c r="C66" s="135"/>
      <c r="D66" s="135"/>
      <c r="E66" s="135">
        <f>'将来負担比率（分子）の構造'!J$41</f>
        <v>36431</v>
      </c>
      <c r="F66" s="135"/>
      <c r="G66" s="135"/>
      <c r="H66" s="135">
        <f>'将来負担比率（分子）の構造'!K$41</f>
        <v>36890</v>
      </c>
      <c r="I66" s="135"/>
      <c r="J66" s="135"/>
      <c r="K66" s="135">
        <f>'将来負担比率（分子）の構造'!L$41</f>
        <v>37289</v>
      </c>
      <c r="L66" s="135"/>
      <c r="M66" s="135"/>
      <c r="N66" s="135">
        <f>'将来負担比率（分子）の構造'!M$41</f>
        <v>36941</v>
      </c>
      <c r="O66" s="135"/>
      <c r="P66" s="135"/>
    </row>
    <row r="67" spans="1:16" x14ac:dyDescent="0.15">
      <c r="A67" s="135" t="s">
        <v>63</v>
      </c>
      <c r="B67" s="135" t="e">
        <f>NA()</f>
        <v>#N/A</v>
      </c>
      <c r="C67" s="135">
        <f>IF(ISNUMBER('将来負担比率（分子）の構造'!I$52), IF('将来負担比率（分子）の構造'!I$52 &lt; 0, 0, '将来負担比率（分子）の構造'!I$52), NA())</f>
        <v>20196</v>
      </c>
      <c r="D67" s="135" t="e">
        <f>NA()</f>
        <v>#N/A</v>
      </c>
      <c r="E67" s="135" t="e">
        <f>NA()</f>
        <v>#N/A</v>
      </c>
      <c r="F67" s="135">
        <f>IF(ISNUMBER('将来負担比率（分子）の構造'!J$52), IF('将来負担比率（分子）の構造'!J$52 &lt; 0, 0, '将来負担比率（分子）の構造'!J$52), NA())</f>
        <v>19793</v>
      </c>
      <c r="G67" s="135" t="e">
        <f>NA()</f>
        <v>#N/A</v>
      </c>
      <c r="H67" s="135" t="e">
        <f>NA()</f>
        <v>#N/A</v>
      </c>
      <c r="I67" s="135">
        <f>IF(ISNUMBER('将来負担比率（分子）の構造'!K$52), IF('将来負担比率（分子）の構造'!K$52 &lt; 0, 0, '将来負担比率（分子）の構造'!K$52), NA())</f>
        <v>18416</v>
      </c>
      <c r="J67" s="135" t="e">
        <f>NA()</f>
        <v>#N/A</v>
      </c>
      <c r="K67" s="135" t="e">
        <f>NA()</f>
        <v>#N/A</v>
      </c>
      <c r="L67" s="135">
        <f>IF(ISNUMBER('将来負担比率（分子）の構造'!L$52), IF('将来負担比率（分子）の構造'!L$52 &lt; 0, 0, '将来負担比率（分子）の構造'!L$52), NA())</f>
        <v>18066</v>
      </c>
      <c r="M67" s="135" t="e">
        <f>NA()</f>
        <v>#N/A</v>
      </c>
      <c r="N67" s="135" t="e">
        <f>NA()</f>
        <v>#N/A</v>
      </c>
      <c r="O67" s="135">
        <f>IF(ISNUMBER('将来負担比率（分子）の構造'!M$52), IF('将来負担比率（分子）の構造'!M$52 &lt; 0, 0, '将来負担比率（分子）の構造'!M$52), NA())</f>
        <v>16744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6945375</v>
      </c>
      <c r="S5" s="613"/>
      <c r="T5" s="613"/>
      <c r="U5" s="613"/>
      <c r="V5" s="613"/>
      <c r="W5" s="613"/>
      <c r="X5" s="613"/>
      <c r="Y5" s="614"/>
      <c r="Z5" s="615">
        <v>25.5</v>
      </c>
      <c r="AA5" s="615"/>
      <c r="AB5" s="615"/>
      <c r="AC5" s="615"/>
      <c r="AD5" s="616">
        <v>6517860</v>
      </c>
      <c r="AE5" s="616"/>
      <c r="AF5" s="616"/>
      <c r="AG5" s="616"/>
      <c r="AH5" s="616"/>
      <c r="AI5" s="616"/>
      <c r="AJ5" s="616"/>
      <c r="AK5" s="616"/>
      <c r="AL5" s="617">
        <v>41.6</v>
      </c>
      <c r="AM5" s="618"/>
      <c r="AN5" s="618"/>
      <c r="AO5" s="619"/>
      <c r="AP5" s="609" t="s">
        <v>206</v>
      </c>
      <c r="AQ5" s="610"/>
      <c r="AR5" s="610"/>
      <c r="AS5" s="610"/>
      <c r="AT5" s="610"/>
      <c r="AU5" s="610"/>
      <c r="AV5" s="610"/>
      <c r="AW5" s="610"/>
      <c r="AX5" s="610"/>
      <c r="AY5" s="610"/>
      <c r="AZ5" s="610"/>
      <c r="BA5" s="610"/>
      <c r="BB5" s="610"/>
      <c r="BC5" s="610"/>
      <c r="BD5" s="610"/>
      <c r="BE5" s="610"/>
      <c r="BF5" s="611"/>
      <c r="BG5" s="623">
        <v>6555430</v>
      </c>
      <c r="BH5" s="624"/>
      <c r="BI5" s="624"/>
      <c r="BJ5" s="624"/>
      <c r="BK5" s="624"/>
      <c r="BL5" s="624"/>
      <c r="BM5" s="624"/>
      <c r="BN5" s="625"/>
      <c r="BO5" s="626">
        <v>94.4</v>
      </c>
      <c r="BP5" s="626"/>
      <c r="BQ5" s="626"/>
      <c r="BR5" s="626"/>
      <c r="BS5" s="627">
        <v>25771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231328</v>
      </c>
      <c r="S6" s="624"/>
      <c r="T6" s="624"/>
      <c r="U6" s="624"/>
      <c r="V6" s="624"/>
      <c r="W6" s="624"/>
      <c r="X6" s="624"/>
      <c r="Y6" s="625"/>
      <c r="Z6" s="626">
        <v>0.8</v>
      </c>
      <c r="AA6" s="626"/>
      <c r="AB6" s="626"/>
      <c r="AC6" s="626"/>
      <c r="AD6" s="627">
        <v>231328</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6555430</v>
      </c>
      <c r="BH6" s="624"/>
      <c r="BI6" s="624"/>
      <c r="BJ6" s="624"/>
      <c r="BK6" s="624"/>
      <c r="BL6" s="624"/>
      <c r="BM6" s="624"/>
      <c r="BN6" s="625"/>
      <c r="BO6" s="626">
        <v>94.4</v>
      </c>
      <c r="BP6" s="626"/>
      <c r="BQ6" s="626"/>
      <c r="BR6" s="626"/>
      <c r="BS6" s="627">
        <v>25771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281666</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281666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23731</v>
      </c>
      <c r="S7" s="624"/>
      <c r="T7" s="624"/>
      <c r="U7" s="624"/>
      <c r="V7" s="624"/>
      <c r="W7" s="624"/>
      <c r="X7" s="624"/>
      <c r="Y7" s="625"/>
      <c r="Z7" s="626">
        <v>0.1</v>
      </c>
      <c r="AA7" s="626"/>
      <c r="AB7" s="626"/>
      <c r="AC7" s="626"/>
      <c r="AD7" s="627">
        <v>23731</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3142153</v>
      </c>
      <c r="BH7" s="624"/>
      <c r="BI7" s="624"/>
      <c r="BJ7" s="624"/>
      <c r="BK7" s="624"/>
      <c r="BL7" s="624"/>
      <c r="BM7" s="624"/>
      <c r="BN7" s="625"/>
      <c r="BO7" s="626">
        <v>45.2</v>
      </c>
      <c r="BP7" s="626"/>
      <c r="BQ7" s="626"/>
      <c r="BR7" s="626"/>
      <c r="BS7" s="627">
        <v>25771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2527277</v>
      </c>
      <c r="CS7" s="624"/>
      <c r="CT7" s="624"/>
      <c r="CU7" s="624"/>
      <c r="CV7" s="624"/>
      <c r="CW7" s="624"/>
      <c r="CX7" s="624"/>
      <c r="CY7" s="625"/>
      <c r="CZ7" s="626">
        <v>9.5</v>
      </c>
      <c r="DA7" s="626"/>
      <c r="DB7" s="626"/>
      <c r="DC7" s="626"/>
      <c r="DD7" s="632">
        <v>158192</v>
      </c>
      <c r="DE7" s="624"/>
      <c r="DF7" s="624"/>
      <c r="DG7" s="624"/>
      <c r="DH7" s="624"/>
      <c r="DI7" s="624"/>
      <c r="DJ7" s="624"/>
      <c r="DK7" s="624"/>
      <c r="DL7" s="624"/>
      <c r="DM7" s="624"/>
      <c r="DN7" s="624"/>
      <c r="DO7" s="624"/>
      <c r="DP7" s="625"/>
      <c r="DQ7" s="632">
        <v>1868063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71219</v>
      </c>
      <c r="S8" s="624"/>
      <c r="T8" s="624"/>
      <c r="U8" s="624"/>
      <c r="V8" s="624"/>
      <c r="W8" s="624"/>
      <c r="X8" s="624"/>
      <c r="Y8" s="625"/>
      <c r="Z8" s="626">
        <v>0.3</v>
      </c>
      <c r="AA8" s="626"/>
      <c r="AB8" s="626"/>
      <c r="AC8" s="626"/>
      <c r="AD8" s="627">
        <v>71219</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104107</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9758329</v>
      </c>
      <c r="CS8" s="624"/>
      <c r="CT8" s="624"/>
      <c r="CU8" s="624"/>
      <c r="CV8" s="624"/>
      <c r="CW8" s="624"/>
      <c r="CX8" s="624"/>
      <c r="CY8" s="625"/>
      <c r="CZ8" s="626">
        <v>36.5</v>
      </c>
      <c r="DA8" s="626"/>
      <c r="DB8" s="626"/>
      <c r="DC8" s="626"/>
      <c r="DD8" s="632">
        <v>678964</v>
      </c>
      <c r="DE8" s="624"/>
      <c r="DF8" s="624"/>
      <c r="DG8" s="624"/>
      <c r="DH8" s="624"/>
      <c r="DI8" s="624"/>
      <c r="DJ8" s="624"/>
      <c r="DK8" s="624"/>
      <c r="DL8" s="624"/>
      <c r="DM8" s="624"/>
      <c r="DN8" s="624"/>
      <c r="DO8" s="624"/>
      <c r="DP8" s="625"/>
      <c r="DQ8" s="632">
        <v>5225746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57745</v>
      </c>
      <c r="S9" s="624"/>
      <c r="T9" s="624"/>
      <c r="U9" s="624"/>
      <c r="V9" s="624"/>
      <c r="W9" s="624"/>
      <c r="X9" s="624"/>
      <c r="Y9" s="625"/>
      <c r="Z9" s="626">
        <v>0.2</v>
      </c>
      <c r="AA9" s="626"/>
      <c r="AB9" s="626"/>
      <c r="AC9" s="626"/>
      <c r="AD9" s="627">
        <v>57745</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2772755</v>
      </c>
      <c r="BH9" s="624"/>
      <c r="BI9" s="624"/>
      <c r="BJ9" s="624"/>
      <c r="BK9" s="624"/>
      <c r="BL9" s="624"/>
      <c r="BM9" s="624"/>
      <c r="BN9" s="625"/>
      <c r="BO9" s="626">
        <v>39.9</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3067045</v>
      </c>
      <c r="CS9" s="624"/>
      <c r="CT9" s="624"/>
      <c r="CU9" s="624"/>
      <c r="CV9" s="624"/>
      <c r="CW9" s="624"/>
      <c r="CX9" s="624"/>
      <c r="CY9" s="625"/>
      <c r="CZ9" s="626">
        <v>11.5</v>
      </c>
      <c r="DA9" s="626"/>
      <c r="DB9" s="626"/>
      <c r="DC9" s="626"/>
      <c r="DD9" s="632">
        <v>75246</v>
      </c>
      <c r="DE9" s="624"/>
      <c r="DF9" s="624"/>
      <c r="DG9" s="624"/>
      <c r="DH9" s="624"/>
      <c r="DI9" s="624"/>
      <c r="DJ9" s="624"/>
      <c r="DK9" s="624"/>
      <c r="DL9" s="624"/>
      <c r="DM9" s="624"/>
      <c r="DN9" s="624"/>
      <c r="DO9" s="624"/>
      <c r="DP9" s="625"/>
      <c r="DQ9" s="632">
        <v>2672187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1068413</v>
      </c>
      <c r="S10" s="624"/>
      <c r="T10" s="624"/>
      <c r="U10" s="624"/>
      <c r="V10" s="624"/>
      <c r="W10" s="624"/>
      <c r="X10" s="624"/>
      <c r="Y10" s="625"/>
      <c r="Z10" s="626">
        <v>3.9</v>
      </c>
      <c r="AA10" s="626"/>
      <c r="AB10" s="626"/>
      <c r="AC10" s="626"/>
      <c r="AD10" s="627">
        <v>1068413</v>
      </c>
      <c r="AE10" s="627"/>
      <c r="AF10" s="627"/>
      <c r="AG10" s="627"/>
      <c r="AH10" s="627"/>
      <c r="AI10" s="627"/>
      <c r="AJ10" s="627"/>
      <c r="AK10" s="627"/>
      <c r="AL10" s="628">
        <v>6.8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107370</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10302</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267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28662</v>
      </c>
      <c r="S11" s="624"/>
      <c r="T11" s="624"/>
      <c r="U11" s="624"/>
      <c r="V11" s="624"/>
      <c r="W11" s="624"/>
      <c r="X11" s="624"/>
      <c r="Y11" s="625"/>
      <c r="Z11" s="626">
        <v>0.1</v>
      </c>
      <c r="AA11" s="626"/>
      <c r="AB11" s="626"/>
      <c r="AC11" s="626"/>
      <c r="AD11" s="627">
        <v>28662</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157921</v>
      </c>
      <c r="BH11" s="624"/>
      <c r="BI11" s="624"/>
      <c r="BJ11" s="624"/>
      <c r="BK11" s="624"/>
      <c r="BL11" s="624"/>
      <c r="BM11" s="624"/>
      <c r="BN11" s="625"/>
      <c r="BO11" s="626">
        <v>2.2999999999999998</v>
      </c>
      <c r="BP11" s="626"/>
      <c r="BQ11" s="626"/>
      <c r="BR11" s="626"/>
      <c r="BS11" s="632">
        <v>25771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557672</v>
      </c>
      <c r="CS11" s="624"/>
      <c r="CT11" s="624"/>
      <c r="CU11" s="624"/>
      <c r="CV11" s="624"/>
      <c r="CW11" s="624"/>
      <c r="CX11" s="624"/>
      <c r="CY11" s="625"/>
      <c r="CZ11" s="626">
        <v>2.1</v>
      </c>
      <c r="DA11" s="626"/>
      <c r="DB11" s="626"/>
      <c r="DC11" s="626"/>
      <c r="DD11" s="632">
        <v>116204</v>
      </c>
      <c r="DE11" s="624"/>
      <c r="DF11" s="624"/>
      <c r="DG11" s="624"/>
      <c r="DH11" s="624"/>
      <c r="DI11" s="624"/>
      <c r="DJ11" s="624"/>
      <c r="DK11" s="624"/>
      <c r="DL11" s="624"/>
      <c r="DM11" s="624"/>
      <c r="DN11" s="624"/>
      <c r="DO11" s="624"/>
      <c r="DP11" s="625"/>
      <c r="DQ11" s="632">
        <v>341559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2811689</v>
      </c>
      <c r="BH12" s="624"/>
      <c r="BI12" s="624"/>
      <c r="BJ12" s="624"/>
      <c r="BK12" s="624"/>
      <c r="BL12" s="624"/>
      <c r="BM12" s="624"/>
      <c r="BN12" s="625"/>
      <c r="BO12" s="626">
        <v>40.5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474758</v>
      </c>
      <c r="CS12" s="624"/>
      <c r="CT12" s="624"/>
      <c r="CU12" s="624"/>
      <c r="CV12" s="624"/>
      <c r="CW12" s="624"/>
      <c r="CX12" s="624"/>
      <c r="CY12" s="625"/>
      <c r="CZ12" s="626">
        <v>1.8</v>
      </c>
      <c r="DA12" s="626"/>
      <c r="DB12" s="626"/>
      <c r="DC12" s="626"/>
      <c r="DD12" s="632">
        <v>21621</v>
      </c>
      <c r="DE12" s="624"/>
      <c r="DF12" s="624"/>
      <c r="DG12" s="624"/>
      <c r="DH12" s="624"/>
      <c r="DI12" s="624"/>
      <c r="DJ12" s="624"/>
      <c r="DK12" s="624"/>
      <c r="DL12" s="624"/>
      <c r="DM12" s="624"/>
      <c r="DN12" s="624"/>
      <c r="DO12" s="624"/>
      <c r="DP12" s="625"/>
      <c r="DQ12" s="632">
        <v>288208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51316</v>
      </c>
      <c r="S13" s="624"/>
      <c r="T13" s="624"/>
      <c r="U13" s="624"/>
      <c r="V13" s="624"/>
      <c r="W13" s="624"/>
      <c r="X13" s="624"/>
      <c r="Y13" s="625"/>
      <c r="Z13" s="626">
        <v>0.2</v>
      </c>
      <c r="AA13" s="626"/>
      <c r="AB13" s="626"/>
      <c r="AC13" s="626"/>
      <c r="AD13" s="627">
        <v>51316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2808043</v>
      </c>
      <c r="BH13" s="624"/>
      <c r="BI13" s="624"/>
      <c r="BJ13" s="624"/>
      <c r="BK13" s="624"/>
      <c r="BL13" s="624"/>
      <c r="BM13" s="624"/>
      <c r="BN13" s="625"/>
      <c r="BO13" s="626">
        <v>40.4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2420322</v>
      </c>
      <c r="CS13" s="624"/>
      <c r="CT13" s="624"/>
      <c r="CU13" s="624"/>
      <c r="CV13" s="624"/>
      <c r="CW13" s="624"/>
      <c r="CX13" s="624"/>
      <c r="CY13" s="625"/>
      <c r="CZ13" s="626">
        <v>9.1</v>
      </c>
      <c r="DA13" s="626"/>
      <c r="DB13" s="626"/>
      <c r="DC13" s="626"/>
      <c r="DD13" s="632">
        <v>726241</v>
      </c>
      <c r="DE13" s="624"/>
      <c r="DF13" s="624"/>
      <c r="DG13" s="624"/>
      <c r="DH13" s="624"/>
      <c r="DI13" s="624"/>
      <c r="DJ13" s="624"/>
      <c r="DK13" s="624"/>
      <c r="DL13" s="624"/>
      <c r="DM13" s="624"/>
      <c r="DN13" s="624"/>
      <c r="DO13" s="624"/>
      <c r="DP13" s="625"/>
      <c r="DQ13" s="632">
        <v>1676581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151631</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1086710</v>
      </c>
      <c r="CS14" s="624"/>
      <c r="CT14" s="624"/>
      <c r="CU14" s="624"/>
      <c r="CV14" s="624"/>
      <c r="CW14" s="624"/>
      <c r="CX14" s="624"/>
      <c r="CY14" s="625"/>
      <c r="CZ14" s="626">
        <v>4.0999999999999996</v>
      </c>
      <c r="DA14" s="626"/>
      <c r="DB14" s="626"/>
      <c r="DC14" s="626"/>
      <c r="DD14" s="632">
        <v>254321</v>
      </c>
      <c r="DE14" s="624"/>
      <c r="DF14" s="624"/>
      <c r="DG14" s="624"/>
      <c r="DH14" s="624"/>
      <c r="DI14" s="624"/>
      <c r="DJ14" s="624"/>
      <c r="DK14" s="624"/>
      <c r="DL14" s="624"/>
      <c r="DM14" s="624"/>
      <c r="DN14" s="624"/>
      <c r="DO14" s="624"/>
      <c r="DP14" s="625"/>
      <c r="DQ14" s="632">
        <v>802174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31724</v>
      </c>
      <c r="S15" s="624"/>
      <c r="T15" s="624"/>
      <c r="U15" s="624"/>
      <c r="V15" s="624"/>
      <c r="W15" s="624"/>
      <c r="X15" s="624"/>
      <c r="Y15" s="625"/>
      <c r="Z15" s="626">
        <v>0.1</v>
      </c>
      <c r="AA15" s="626"/>
      <c r="AB15" s="626"/>
      <c r="AC15" s="626"/>
      <c r="AD15" s="627">
        <v>31724</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410926</v>
      </c>
      <c r="BH15" s="624"/>
      <c r="BI15" s="624"/>
      <c r="BJ15" s="624"/>
      <c r="BK15" s="624"/>
      <c r="BL15" s="624"/>
      <c r="BM15" s="624"/>
      <c r="BN15" s="625"/>
      <c r="BO15" s="626">
        <v>5.9</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2833442</v>
      </c>
      <c r="CS15" s="624"/>
      <c r="CT15" s="624"/>
      <c r="CU15" s="624"/>
      <c r="CV15" s="624"/>
      <c r="CW15" s="624"/>
      <c r="CX15" s="624"/>
      <c r="CY15" s="625"/>
      <c r="CZ15" s="626">
        <v>10.6</v>
      </c>
      <c r="DA15" s="626"/>
      <c r="DB15" s="626"/>
      <c r="DC15" s="626"/>
      <c r="DD15" s="632">
        <v>472725</v>
      </c>
      <c r="DE15" s="624"/>
      <c r="DF15" s="624"/>
      <c r="DG15" s="624"/>
      <c r="DH15" s="624"/>
      <c r="DI15" s="624"/>
      <c r="DJ15" s="624"/>
      <c r="DK15" s="624"/>
      <c r="DL15" s="624"/>
      <c r="DM15" s="624"/>
      <c r="DN15" s="624"/>
      <c r="DO15" s="624"/>
      <c r="DP15" s="625"/>
      <c r="DQ15" s="632">
        <v>1824977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8274648</v>
      </c>
      <c r="S16" s="624"/>
      <c r="T16" s="624"/>
      <c r="U16" s="624"/>
      <c r="V16" s="624"/>
      <c r="W16" s="624"/>
      <c r="X16" s="624"/>
      <c r="Y16" s="625"/>
      <c r="Z16" s="626">
        <v>30.4</v>
      </c>
      <c r="AA16" s="626"/>
      <c r="AB16" s="626"/>
      <c r="AC16" s="626"/>
      <c r="AD16" s="627">
        <v>7369969</v>
      </c>
      <c r="AE16" s="627"/>
      <c r="AF16" s="627"/>
      <c r="AG16" s="627"/>
      <c r="AH16" s="627"/>
      <c r="AI16" s="627"/>
      <c r="AJ16" s="627"/>
      <c r="AK16" s="627"/>
      <c r="AL16" s="628">
        <v>47.1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65249</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32013</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7369969</v>
      </c>
      <c r="S17" s="624"/>
      <c r="T17" s="624"/>
      <c r="U17" s="624"/>
      <c r="V17" s="624"/>
      <c r="W17" s="624"/>
      <c r="X17" s="624"/>
      <c r="Y17" s="625"/>
      <c r="Z17" s="626">
        <v>27.1</v>
      </c>
      <c r="AA17" s="626"/>
      <c r="AB17" s="626"/>
      <c r="AC17" s="626"/>
      <c r="AD17" s="627">
        <v>7369969</v>
      </c>
      <c r="AE17" s="627"/>
      <c r="AF17" s="627"/>
      <c r="AG17" s="627"/>
      <c r="AH17" s="627"/>
      <c r="AI17" s="627"/>
      <c r="AJ17" s="627"/>
      <c r="AK17" s="627"/>
      <c r="AL17" s="628">
        <v>47.1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39031</v>
      </c>
      <c r="BH17" s="624"/>
      <c r="BI17" s="624"/>
      <c r="BJ17" s="624"/>
      <c r="BK17" s="624"/>
      <c r="BL17" s="624"/>
      <c r="BM17" s="624"/>
      <c r="BN17" s="625"/>
      <c r="BO17" s="626">
        <v>0.6</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3629121</v>
      </c>
      <c r="CS17" s="624"/>
      <c r="CT17" s="624"/>
      <c r="CU17" s="624"/>
      <c r="CV17" s="624"/>
      <c r="CW17" s="624"/>
      <c r="CX17" s="624"/>
      <c r="CY17" s="625"/>
      <c r="CZ17" s="626">
        <v>13.6</v>
      </c>
      <c r="DA17" s="626"/>
      <c r="DB17" s="626"/>
      <c r="DC17" s="626"/>
      <c r="DD17" s="632" t="s">
        <v>109</v>
      </c>
      <c r="DE17" s="624"/>
      <c r="DF17" s="624"/>
      <c r="DG17" s="624"/>
      <c r="DH17" s="624"/>
      <c r="DI17" s="624"/>
      <c r="DJ17" s="624"/>
      <c r="DK17" s="624"/>
      <c r="DL17" s="624"/>
      <c r="DM17" s="624"/>
      <c r="DN17" s="624"/>
      <c r="DO17" s="624"/>
      <c r="DP17" s="625"/>
      <c r="DQ17" s="632">
        <v>3610816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904679</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389945</v>
      </c>
      <c r="BH19" s="624"/>
      <c r="BI19" s="624"/>
      <c r="BJ19" s="624"/>
      <c r="BK19" s="624"/>
      <c r="BL19" s="624"/>
      <c r="BM19" s="624"/>
      <c r="BN19" s="625"/>
      <c r="BO19" s="626">
        <v>5.6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16784161</v>
      </c>
      <c r="S20" s="624"/>
      <c r="T20" s="624"/>
      <c r="U20" s="624"/>
      <c r="V20" s="624"/>
      <c r="W20" s="624"/>
      <c r="X20" s="624"/>
      <c r="Y20" s="625"/>
      <c r="Z20" s="626">
        <v>61.7</v>
      </c>
      <c r="AA20" s="626"/>
      <c r="AB20" s="626"/>
      <c r="AC20" s="626"/>
      <c r="AD20" s="627">
        <v>15451967</v>
      </c>
      <c r="AE20" s="627"/>
      <c r="AF20" s="627"/>
      <c r="AG20" s="627"/>
      <c r="AH20" s="627"/>
      <c r="AI20" s="627"/>
      <c r="AJ20" s="627"/>
      <c r="AK20" s="627"/>
      <c r="AL20" s="628">
        <v>98.7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389945</v>
      </c>
      <c r="BH20" s="624"/>
      <c r="BI20" s="624"/>
      <c r="BJ20" s="624"/>
      <c r="BK20" s="624"/>
      <c r="BL20" s="624"/>
      <c r="BM20" s="624"/>
      <c r="BN20" s="625"/>
      <c r="BO20" s="626">
        <v>5.6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26711893</v>
      </c>
      <c r="CS20" s="624"/>
      <c r="CT20" s="624"/>
      <c r="CU20" s="624"/>
      <c r="CV20" s="624"/>
      <c r="CW20" s="624"/>
      <c r="CX20" s="624"/>
      <c r="CY20" s="625"/>
      <c r="CZ20" s="626">
        <v>100</v>
      </c>
      <c r="DA20" s="626"/>
      <c r="DB20" s="626"/>
      <c r="DC20" s="626"/>
      <c r="DD20" s="632">
        <v>2503514</v>
      </c>
      <c r="DE20" s="624"/>
      <c r="DF20" s="624"/>
      <c r="DG20" s="624"/>
      <c r="DH20" s="624"/>
      <c r="DI20" s="624"/>
      <c r="DJ20" s="624"/>
      <c r="DK20" s="624"/>
      <c r="DL20" s="624"/>
      <c r="DM20" s="624"/>
      <c r="DN20" s="624"/>
      <c r="DO20" s="624"/>
      <c r="DP20" s="625"/>
      <c r="DQ20" s="632">
        <v>18624257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7303</v>
      </c>
      <c r="S21" s="624"/>
      <c r="T21" s="624"/>
      <c r="U21" s="624"/>
      <c r="V21" s="624"/>
      <c r="W21" s="624"/>
      <c r="X21" s="624"/>
      <c r="Y21" s="625"/>
      <c r="Z21" s="626">
        <v>0</v>
      </c>
      <c r="AA21" s="626"/>
      <c r="AB21" s="626"/>
      <c r="AC21" s="626"/>
      <c r="AD21" s="627">
        <v>7303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1461</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181776</v>
      </c>
      <c r="S22" s="624"/>
      <c r="T22" s="624"/>
      <c r="U22" s="624"/>
      <c r="V22" s="624"/>
      <c r="W22" s="624"/>
      <c r="X22" s="624"/>
      <c r="Y22" s="625"/>
      <c r="Z22" s="626">
        <v>0.7</v>
      </c>
      <c r="AA22" s="626"/>
      <c r="AB22" s="626"/>
      <c r="AC22" s="626"/>
      <c r="AD22" s="627">
        <v>1907</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460544</v>
      </c>
      <c r="S23" s="624"/>
      <c r="T23" s="624"/>
      <c r="U23" s="624"/>
      <c r="V23" s="624"/>
      <c r="W23" s="624"/>
      <c r="X23" s="624"/>
      <c r="Y23" s="625"/>
      <c r="Z23" s="626">
        <v>1.7</v>
      </c>
      <c r="AA23" s="626"/>
      <c r="AB23" s="626"/>
      <c r="AC23" s="626"/>
      <c r="AD23" s="627">
        <v>44727</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388484</v>
      </c>
      <c r="BH23" s="624"/>
      <c r="BI23" s="624"/>
      <c r="BJ23" s="624"/>
      <c r="BK23" s="624"/>
      <c r="BL23" s="624"/>
      <c r="BM23" s="624"/>
      <c r="BN23" s="625"/>
      <c r="BO23" s="626">
        <v>5.6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115045</v>
      </c>
      <c r="S24" s="624"/>
      <c r="T24" s="624"/>
      <c r="U24" s="624"/>
      <c r="V24" s="624"/>
      <c r="W24" s="624"/>
      <c r="X24" s="624"/>
      <c r="Y24" s="625"/>
      <c r="Z24" s="626">
        <v>0.4</v>
      </c>
      <c r="AA24" s="626"/>
      <c r="AB24" s="626"/>
      <c r="AC24" s="626"/>
      <c r="AD24" s="627">
        <v>4784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12751540</v>
      </c>
      <c r="CS24" s="613"/>
      <c r="CT24" s="613"/>
      <c r="CU24" s="613"/>
      <c r="CV24" s="613"/>
      <c r="CW24" s="613"/>
      <c r="CX24" s="613"/>
      <c r="CY24" s="614"/>
      <c r="CZ24" s="650">
        <v>47.7</v>
      </c>
      <c r="DA24" s="651"/>
      <c r="DB24" s="651"/>
      <c r="DC24" s="652"/>
      <c r="DD24" s="649">
        <v>9331757</v>
      </c>
      <c r="DE24" s="613"/>
      <c r="DF24" s="613"/>
      <c r="DG24" s="613"/>
      <c r="DH24" s="613"/>
      <c r="DI24" s="613"/>
      <c r="DJ24" s="613"/>
      <c r="DK24" s="614"/>
      <c r="DL24" s="649">
        <v>9251697</v>
      </c>
      <c r="DM24" s="613"/>
      <c r="DN24" s="613"/>
      <c r="DO24" s="613"/>
      <c r="DP24" s="613"/>
      <c r="DQ24" s="613"/>
      <c r="DR24" s="613"/>
      <c r="DS24" s="613"/>
      <c r="DT24" s="613"/>
      <c r="DU24" s="613"/>
      <c r="DV24" s="614"/>
      <c r="DW24" s="617">
        <v>55.1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2915466</v>
      </c>
      <c r="S25" s="624"/>
      <c r="T25" s="624"/>
      <c r="U25" s="624"/>
      <c r="V25" s="624"/>
      <c r="W25" s="624"/>
      <c r="X25" s="624"/>
      <c r="Y25" s="625"/>
      <c r="Z25" s="626">
        <v>10.7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4578424</v>
      </c>
      <c r="CS25" s="655"/>
      <c r="CT25" s="655"/>
      <c r="CU25" s="655"/>
      <c r="CV25" s="655"/>
      <c r="CW25" s="655"/>
      <c r="CX25" s="655"/>
      <c r="CY25" s="656"/>
      <c r="CZ25" s="657">
        <v>17.100000000000001</v>
      </c>
      <c r="DA25" s="658"/>
      <c r="DB25" s="658"/>
      <c r="DC25" s="659"/>
      <c r="DD25" s="632">
        <v>4196029</v>
      </c>
      <c r="DE25" s="655"/>
      <c r="DF25" s="655"/>
      <c r="DG25" s="655"/>
      <c r="DH25" s="655"/>
      <c r="DI25" s="655"/>
      <c r="DJ25" s="655"/>
      <c r="DK25" s="656"/>
      <c r="DL25" s="632">
        <v>4136313</v>
      </c>
      <c r="DM25" s="655"/>
      <c r="DN25" s="655"/>
      <c r="DO25" s="655"/>
      <c r="DP25" s="655"/>
      <c r="DQ25" s="655"/>
      <c r="DR25" s="655"/>
      <c r="DS25" s="655"/>
      <c r="DT25" s="655"/>
      <c r="DU25" s="655"/>
      <c r="DV25" s="656"/>
      <c r="DW25" s="628">
        <v>24.6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3204189</v>
      </c>
      <c r="CS26" s="624"/>
      <c r="CT26" s="624"/>
      <c r="CU26" s="624"/>
      <c r="CV26" s="624"/>
      <c r="CW26" s="624"/>
      <c r="CX26" s="624"/>
      <c r="CY26" s="625"/>
      <c r="CZ26" s="657">
        <v>12</v>
      </c>
      <c r="DA26" s="658"/>
      <c r="DB26" s="658"/>
      <c r="DC26" s="659"/>
      <c r="DD26" s="632">
        <v>3003189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1839736</v>
      </c>
      <c r="S27" s="624"/>
      <c r="T27" s="624"/>
      <c r="U27" s="624"/>
      <c r="V27" s="624"/>
      <c r="W27" s="624"/>
      <c r="X27" s="624"/>
      <c r="Y27" s="625"/>
      <c r="Z27" s="626">
        <v>6.8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6945375</v>
      </c>
      <c r="BH27" s="624"/>
      <c r="BI27" s="624"/>
      <c r="BJ27" s="624"/>
      <c r="BK27" s="624"/>
      <c r="BL27" s="624"/>
      <c r="BM27" s="624"/>
      <c r="BN27" s="625"/>
      <c r="BO27" s="626">
        <v>100</v>
      </c>
      <c r="BP27" s="626"/>
      <c r="BQ27" s="626"/>
      <c r="BR27" s="626"/>
      <c r="BS27" s="632">
        <v>25771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4543995</v>
      </c>
      <c r="CS27" s="655"/>
      <c r="CT27" s="655"/>
      <c r="CU27" s="655"/>
      <c r="CV27" s="655"/>
      <c r="CW27" s="655"/>
      <c r="CX27" s="655"/>
      <c r="CY27" s="656"/>
      <c r="CZ27" s="657">
        <v>17</v>
      </c>
      <c r="DA27" s="658"/>
      <c r="DB27" s="658"/>
      <c r="DC27" s="659"/>
      <c r="DD27" s="632">
        <v>1524912</v>
      </c>
      <c r="DE27" s="655"/>
      <c r="DF27" s="655"/>
      <c r="DG27" s="655"/>
      <c r="DH27" s="655"/>
      <c r="DI27" s="655"/>
      <c r="DJ27" s="655"/>
      <c r="DK27" s="656"/>
      <c r="DL27" s="632">
        <v>1504568</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163622</v>
      </c>
      <c r="S28" s="624"/>
      <c r="T28" s="624"/>
      <c r="U28" s="624"/>
      <c r="V28" s="624"/>
      <c r="W28" s="624"/>
      <c r="X28" s="624"/>
      <c r="Y28" s="625"/>
      <c r="Z28" s="626">
        <v>0.6</v>
      </c>
      <c r="AA28" s="626"/>
      <c r="AB28" s="626"/>
      <c r="AC28" s="626"/>
      <c r="AD28" s="627">
        <v>17222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3629121</v>
      </c>
      <c r="CS28" s="624"/>
      <c r="CT28" s="624"/>
      <c r="CU28" s="624"/>
      <c r="CV28" s="624"/>
      <c r="CW28" s="624"/>
      <c r="CX28" s="624"/>
      <c r="CY28" s="625"/>
      <c r="CZ28" s="657">
        <v>13.6</v>
      </c>
      <c r="DA28" s="658"/>
      <c r="DB28" s="658"/>
      <c r="DC28" s="659"/>
      <c r="DD28" s="632">
        <v>3610816</v>
      </c>
      <c r="DE28" s="624"/>
      <c r="DF28" s="624"/>
      <c r="DG28" s="624"/>
      <c r="DH28" s="624"/>
      <c r="DI28" s="624"/>
      <c r="DJ28" s="624"/>
      <c r="DK28" s="625"/>
      <c r="DL28" s="632">
        <v>3610816</v>
      </c>
      <c r="DM28" s="624"/>
      <c r="DN28" s="624"/>
      <c r="DO28" s="624"/>
      <c r="DP28" s="624"/>
      <c r="DQ28" s="624"/>
      <c r="DR28" s="624"/>
      <c r="DS28" s="624"/>
      <c r="DT28" s="624"/>
      <c r="DU28" s="624"/>
      <c r="DV28" s="625"/>
      <c r="DW28" s="628">
        <v>21.5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103705</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3628379</v>
      </c>
      <c r="CS29" s="655"/>
      <c r="CT29" s="655"/>
      <c r="CU29" s="655"/>
      <c r="CV29" s="655"/>
      <c r="CW29" s="655"/>
      <c r="CX29" s="655"/>
      <c r="CY29" s="656"/>
      <c r="CZ29" s="657">
        <v>13.6</v>
      </c>
      <c r="DA29" s="658"/>
      <c r="DB29" s="658"/>
      <c r="DC29" s="659"/>
      <c r="DD29" s="632">
        <v>3610074</v>
      </c>
      <c r="DE29" s="655"/>
      <c r="DF29" s="655"/>
      <c r="DG29" s="655"/>
      <c r="DH29" s="655"/>
      <c r="DI29" s="655"/>
      <c r="DJ29" s="655"/>
      <c r="DK29" s="656"/>
      <c r="DL29" s="632">
        <v>3610074</v>
      </c>
      <c r="DM29" s="655"/>
      <c r="DN29" s="655"/>
      <c r="DO29" s="655"/>
      <c r="DP29" s="655"/>
      <c r="DQ29" s="655"/>
      <c r="DR29" s="655"/>
      <c r="DS29" s="655"/>
      <c r="DT29" s="655"/>
      <c r="DU29" s="655"/>
      <c r="DV29" s="656"/>
      <c r="DW29" s="628">
        <v>21.5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572077</v>
      </c>
      <c r="S30" s="624"/>
      <c r="T30" s="624"/>
      <c r="U30" s="624"/>
      <c r="V30" s="624"/>
      <c r="W30" s="624"/>
      <c r="X30" s="624"/>
      <c r="Y30" s="625"/>
      <c r="Z30" s="626">
        <v>2.1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94.6</v>
      </c>
      <c r="BN30" s="682"/>
      <c r="BO30" s="682"/>
      <c r="BP30" s="682"/>
      <c r="BQ30" s="683"/>
      <c r="BR30" s="681">
        <v>98.6</v>
      </c>
      <c r="BS30" s="682"/>
      <c r="BT30" s="682"/>
      <c r="BU30" s="682"/>
      <c r="BV30" s="682"/>
      <c r="BW30" s="682"/>
      <c r="BX30" s="618">
        <v>93.7</v>
      </c>
      <c r="BY30" s="682"/>
      <c r="BZ30" s="682"/>
      <c r="CA30" s="682"/>
      <c r="CB30" s="683"/>
      <c r="CD30" s="686"/>
      <c r="CE30" s="687"/>
      <c r="CF30" s="637" t="s">
        <v>290</v>
      </c>
      <c r="CG30" s="638"/>
      <c r="CH30" s="638"/>
      <c r="CI30" s="638"/>
      <c r="CJ30" s="638"/>
      <c r="CK30" s="638"/>
      <c r="CL30" s="638"/>
      <c r="CM30" s="638"/>
      <c r="CN30" s="638"/>
      <c r="CO30" s="638"/>
      <c r="CP30" s="638"/>
      <c r="CQ30" s="639"/>
      <c r="CR30" s="623">
        <v>3229127</v>
      </c>
      <c r="CS30" s="624"/>
      <c r="CT30" s="624"/>
      <c r="CU30" s="624"/>
      <c r="CV30" s="624"/>
      <c r="CW30" s="624"/>
      <c r="CX30" s="624"/>
      <c r="CY30" s="625"/>
      <c r="CZ30" s="657">
        <v>12.1</v>
      </c>
      <c r="DA30" s="658"/>
      <c r="DB30" s="658"/>
      <c r="DC30" s="659"/>
      <c r="DD30" s="632">
        <v>3212641</v>
      </c>
      <c r="DE30" s="624"/>
      <c r="DF30" s="624"/>
      <c r="DG30" s="624"/>
      <c r="DH30" s="624"/>
      <c r="DI30" s="624"/>
      <c r="DJ30" s="624"/>
      <c r="DK30" s="625"/>
      <c r="DL30" s="632">
        <v>3212641</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260980</v>
      </c>
      <c r="S31" s="624"/>
      <c r="T31" s="624"/>
      <c r="U31" s="624"/>
      <c r="V31" s="624"/>
      <c r="W31" s="624"/>
      <c r="X31" s="624"/>
      <c r="Y31" s="625"/>
      <c r="Z31" s="626">
        <v>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97.2</v>
      </c>
      <c r="BN31" s="679"/>
      <c r="BO31" s="679"/>
      <c r="BP31" s="679"/>
      <c r="BQ31" s="680"/>
      <c r="BR31" s="678">
        <v>98.9</v>
      </c>
      <c r="BS31" s="655"/>
      <c r="BT31" s="655"/>
      <c r="BU31" s="655"/>
      <c r="BV31" s="655"/>
      <c r="BW31" s="655"/>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399252</v>
      </c>
      <c r="CS31" s="655"/>
      <c r="CT31" s="655"/>
      <c r="CU31" s="655"/>
      <c r="CV31" s="655"/>
      <c r="CW31" s="655"/>
      <c r="CX31" s="655"/>
      <c r="CY31" s="656"/>
      <c r="CZ31" s="657">
        <v>1.5</v>
      </c>
      <c r="DA31" s="658"/>
      <c r="DB31" s="658"/>
      <c r="DC31" s="659"/>
      <c r="DD31" s="632">
        <v>397433</v>
      </c>
      <c r="DE31" s="655"/>
      <c r="DF31" s="655"/>
      <c r="DG31" s="655"/>
      <c r="DH31" s="655"/>
      <c r="DI31" s="655"/>
      <c r="DJ31" s="655"/>
      <c r="DK31" s="656"/>
      <c r="DL31" s="632">
        <v>397433</v>
      </c>
      <c r="DM31" s="655"/>
      <c r="DN31" s="655"/>
      <c r="DO31" s="655"/>
      <c r="DP31" s="655"/>
      <c r="DQ31" s="655"/>
      <c r="DR31" s="655"/>
      <c r="DS31" s="655"/>
      <c r="DT31" s="655"/>
      <c r="DU31" s="655"/>
      <c r="DV31" s="656"/>
      <c r="DW31" s="628">
        <v>2.4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932385</v>
      </c>
      <c r="S32" s="624"/>
      <c r="T32" s="624"/>
      <c r="U32" s="624"/>
      <c r="V32" s="624"/>
      <c r="W32" s="624"/>
      <c r="X32" s="624"/>
      <c r="Y32" s="625"/>
      <c r="Z32" s="626">
        <v>3.4</v>
      </c>
      <c r="AA32" s="626"/>
      <c r="AB32" s="626"/>
      <c r="AC32" s="626"/>
      <c r="AD32" s="627">
        <v>127564</v>
      </c>
      <c r="AE32" s="627"/>
      <c r="AF32" s="627"/>
      <c r="AG32" s="627"/>
      <c r="AH32" s="627"/>
      <c r="AI32" s="627"/>
      <c r="AJ32" s="627"/>
      <c r="AK32" s="627"/>
      <c r="AL32" s="628">
        <v>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91.6</v>
      </c>
      <c r="BN32" s="691"/>
      <c r="BO32" s="691"/>
      <c r="BP32" s="691"/>
      <c r="BQ32" s="693"/>
      <c r="BR32" s="690">
        <v>98.2</v>
      </c>
      <c r="BS32" s="691"/>
      <c r="BT32" s="691"/>
      <c r="BU32" s="691"/>
      <c r="BV32" s="691"/>
      <c r="BW32" s="691"/>
      <c r="BX32" s="692">
        <v>90.6</v>
      </c>
      <c r="BY32" s="691"/>
      <c r="BZ32" s="691"/>
      <c r="CA32" s="691"/>
      <c r="CB32" s="693"/>
      <c r="CD32" s="688"/>
      <c r="CE32" s="689"/>
      <c r="CF32" s="637" t="s">
        <v>297</v>
      </c>
      <c r="CG32" s="638"/>
      <c r="CH32" s="638"/>
      <c r="CI32" s="638"/>
      <c r="CJ32" s="638"/>
      <c r="CK32" s="638"/>
      <c r="CL32" s="638"/>
      <c r="CM32" s="638"/>
      <c r="CN32" s="638"/>
      <c r="CO32" s="638"/>
      <c r="CP32" s="638"/>
      <c r="CQ32" s="639"/>
      <c r="CR32" s="623">
        <v>742</v>
      </c>
      <c r="CS32" s="624"/>
      <c r="CT32" s="624"/>
      <c r="CU32" s="624"/>
      <c r="CV32" s="624"/>
      <c r="CW32" s="624"/>
      <c r="CX32" s="624"/>
      <c r="CY32" s="625"/>
      <c r="CZ32" s="657">
        <v>0</v>
      </c>
      <c r="DA32" s="658"/>
      <c r="DB32" s="658"/>
      <c r="DC32" s="659"/>
      <c r="DD32" s="632">
        <v>742</v>
      </c>
      <c r="DE32" s="624"/>
      <c r="DF32" s="624"/>
      <c r="DG32" s="624"/>
      <c r="DH32" s="624"/>
      <c r="DI32" s="624"/>
      <c r="DJ32" s="624"/>
      <c r="DK32" s="625"/>
      <c r="DL32" s="632">
        <v>742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2881206</v>
      </c>
      <c r="S33" s="624"/>
      <c r="T33" s="624"/>
      <c r="U33" s="624"/>
      <c r="V33" s="624"/>
      <c r="W33" s="624"/>
      <c r="X33" s="624"/>
      <c r="Y33" s="625"/>
      <c r="Z33" s="626">
        <v>10.6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11391590</v>
      </c>
      <c r="CS33" s="655"/>
      <c r="CT33" s="655"/>
      <c r="CU33" s="655"/>
      <c r="CV33" s="655"/>
      <c r="CW33" s="655"/>
      <c r="CX33" s="655"/>
      <c r="CY33" s="656"/>
      <c r="CZ33" s="657">
        <v>42.6</v>
      </c>
      <c r="DA33" s="658"/>
      <c r="DB33" s="658"/>
      <c r="DC33" s="659"/>
      <c r="DD33" s="632">
        <v>8990752</v>
      </c>
      <c r="DE33" s="655"/>
      <c r="DF33" s="655"/>
      <c r="DG33" s="655"/>
      <c r="DH33" s="655"/>
      <c r="DI33" s="655"/>
      <c r="DJ33" s="655"/>
      <c r="DK33" s="656"/>
      <c r="DL33" s="632">
        <v>7289806</v>
      </c>
      <c r="DM33" s="655"/>
      <c r="DN33" s="655"/>
      <c r="DO33" s="655"/>
      <c r="DP33" s="655"/>
      <c r="DQ33" s="655"/>
      <c r="DR33" s="655"/>
      <c r="DS33" s="655"/>
      <c r="DT33" s="655"/>
      <c r="DU33" s="655"/>
      <c r="DV33" s="656"/>
      <c r="DW33" s="628">
        <v>43.4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4179566</v>
      </c>
      <c r="CS34" s="624"/>
      <c r="CT34" s="624"/>
      <c r="CU34" s="624"/>
      <c r="CV34" s="624"/>
      <c r="CW34" s="624"/>
      <c r="CX34" s="624"/>
      <c r="CY34" s="625"/>
      <c r="CZ34" s="657">
        <v>15.6</v>
      </c>
      <c r="DA34" s="658"/>
      <c r="DB34" s="658"/>
      <c r="DC34" s="659"/>
      <c r="DD34" s="632">
        <v>2991597</v>
      </c>
      <c r="DE34" s="624"/>
      <c r="DF34" s="624"/>
      <c r="DG34" s="624"/>
      <c r="DH34" s="624"/>
      <c r="DI34" s="624"/>
      <c r="DJ34" s="624"/>
      <c r="DK34" s="625"/>
      <c r="DL34" s="632">
        <v>2487080</v>
      </c>
      <c r="DM34" s="624"/>
      <c r="DN34" s="624"/>
      <c r="DO34" s="624"/>
      <c r="DP34" s="624"/>
      <c r="DQ34" s="624"/>
      <c r="DR34" s="624"/>
      <c r="DS34" s="624"/>
      <c r="DT34" s="624"/>
      <c r="DU34" s="624"/>
      <c r="DV34" s="625"/>
      <c r="DW34" s="628">
        <v>14.8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1147406</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4359192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161495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183165</v>
      </c>
      <c r="CS35" s="655"/>
      <c r="CT35" s="655"/>
      <c r="CU35" s="655"/>
      <c r="CV35" s="655"/>
      <c r="CW35" s="655"/>
      <c r="CX35" s="655"/>
      <c r="CY35" s="656"/>
      <c r="CZ35" s="657">
        <v>0.7</v>
      </c>
      <c r="DA35" s="658"/>
      <c r="DB35" s="658"/>
      <c r="DC35" s="659"/>
      <c r="DD35" s="632">
        <v>160119</v>
      </c>
      <c r="DE35" s="655"/>
      <c r="DF35" s="655"/>
      <c r="DG35" s="655"/>
      <c r="DH35" s="655"/>
      <c r="DI35" s="655"/>
      <c r="DJ35" s="655"/>
      <c r="DK35" s="656"/>
      <c r="DL35" s="632">
        <v>160119</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27218006</v>
      </c>
      <c r="S36" s="696"/>
      <c r="T36" s="696"/>
      <c r="U36" s="696"/>
      <c r="V36" s="696"/>
      <c r="W36" s="696"/>
      <c r="X36" s="696"/>
      <c r="Y36" s="697"/>
      <c r="Z36" s="698">
        <v>100</v>
      </c>
      <c r="AA36" s="698"/>
      <c r="AB36" s="698"/>
      <c r="AC36" s="698"/>
      <c r="AD36" s="699">
        <v>15655474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1043655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28910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3298198</v>
      </c>
      <c r="CS36" s="624"/>
      <c r="CT36" s="624"/>
      <c r="CU36" s="624"/>
      <c r="CV36" s="624"/>
      <c r="CW36" s="624"/>
      <c r="CX36" s="624"/>
      <c r="CY36" s="625"/>
      <c r="CZ36" s="657">
        <v>12.3</v>
      </c>
      <c r="DA36" s="658"/>
      <c r="DB36" s="658"/>
      <c r="DC36" s="659"/>
      <c r="DD36" s="632">
        <v>2773341</v>
      </c>
      <c r="DE36" s="624"/>
      <c r="DF36" s="624"/>
      <c r="DG36" s="624"/>
      <c r="DH36" s="624"/>
      <c r="DI36" s="624"/>
      <c r="DJ36" s="624"/>
      <c r="DK36" s="625"/>
      <c r="DL36" s="632">
        <v>2136444</v>
      </c>
      <c r="DM36" s="624"/>
      <c r="DN36" s="624"/>
      <c r="DO36" s="624"/>
      <c r="DP36" s="624"/>
      <c r="DQ36" s="624"/>
      <c r="DR36" s="624"/>
      <c r="DS36" s="624"/>
      <c r="DT36" s="624"/>
      <c r="DU36" s="624"/>
      <c r="DV36" s="625"/>
      <c r="DW36" s="628">
        <v>12.7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800494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9954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1209815</v>
      </c>
      <c r="CS37" s="655"/>
      <c r="CT37" s="655"/>
      <c r="CU37" s="655"/>
      <c r="CV37" s="655"/>
      <c r="CW37" s="655"/>
      <c r="CX37" s="655"/>
      <c r="CY37" s="656"/>
      <c r="CZ37" s="657">
        <v>4.5</v>
      </c>
      <c r="DA37" s="658"/>
      <c r="DB37" s="658"/>
      <c r="DC37" s="659"/>
      <c r="DD37" s="632">
        <v>1115610</v>
      </c>
      <c r="DE37" s="655"/>
      <c r="DF37" s="655"/>
      <c r="DG37" s="655"/>
      <c r="DH37" s="655"/>
      <c r="DI37" s="655"/>
      <c r="DJ37" s="655"/>
      <c r="DK37" s="656"/>
      <c r="DL37" s="632">
        <v>1028228</v>
      </c>
      <c r="DM37" s="655"/>
      <c r="DN37" s="655"/>
      <c r="DO37" s="655"/>
      <c r="DP37" s="655"/>
      <c r="DQ37" s="655"/>
      <c r="DR37" s="655"/>
      <c r="DS37" s="655"/>
      <c r="DT37" s="655"/>
      <c r="DU37" s="655"/>
      <c r="DV37" s="656"/>
      <c r="DW37" s="628">
        <v>6.1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57121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17193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3501577</v>
      </c>
      <c r="CS38" s="624"/>
      <c r="CT38" s="624"/>
      <c r="CU38" s="624"/>
      <c r="CV38" s="624"/>
      <c r="CW38" s="624"/>
      <c r="CX38" s="624"/>
      <c r="CY38" s="625"/>
      <c r="CZ38" s="657">
        <v>13.1</v>
      </c>
      <c r="DA38" s="658"/>
      <c r="DB38" s="658"/>
      <c r="DC38" s="659"/>
      <c r="DD38" s="632">
        <v>3062106</v>
      </c>
      <c r="DE38" s="624"/>
      <c r="DF38" s="624"/>
      <c r="DG38" s="624"/>
      <c r="DH38" s="624"/>
      <c r="DI38" s="624"/>
      <c r="DJ38" s="624"/>
      <c r="DK38" s="625"/>
      <c r="DL38" s="632">
        <v>2503352</v>
      </c>
      <c r="DM38" s="624"/>
      <c r="DN38" s="624"/>
      <c r="DO38" s="624"/>
      <c r="DP38" s="624"/>
      <c r="DQ38" s="624"/>
      <c r="DR38" s="624"/>
      <c r="DS38" s="624"/>
      <c r="DT38" s="624"/>
      <c r="DU38" s="624"/>
      <c r="DV38" s="625"/>
      <c r="DW38" s="628">
        <v>14.9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10255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181203</v>
      </c>
      <c r="CS39" s="655"/>
      <c r="CT39" s="655"/>
      <c r="CU39" s="655"/>
      <c r="CV39" s="655"/>
      <c r="CW39" s="655"/>
      <c r="CX39" s="655"/>
      <c r="CY39" s="656"/>
      <c r="CZ39" s="657">
        <v>0.7</v>
      </c>
      <c r="DA39" s="658"/>
      <c r="DB39" s="658"/>
      <c r="DC39" s="659"/>
      <c r="DD39" s="632">
        <v>688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567584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47881</v>
      </c>
      <c r="CS40" s="624"/>
      <c r="CT40" s="624"/>
      <c r="CU40" s="624"/>
      <c r="CV40" s="624"/>
      <c r="CW40" s="624"/>
      <c r="CX40" s="624"/>
      <c r="CY40" s="625"/>
      <c r="CZ40" s="657">
        <v>0.2</v>
      </c>
      <c r="DA40" s="658"/>
      <c r="DB40" s="658"/>
      <c r="DC40" s="659"/>
      <c r="DD40" s="632">
        <v>2901</v>
      </c>
      <c r="DE40" s="624"/>
      <c r="DF40" s="624"/>
      <c r="DG40" s="624"/>
      <c r="DH40" s="624"/>
      <c r="DI40" s="624"/>
      <c r="DJ40" s="624"/>
      <c r="DK40" s="625"/>
      <c r="DL40" s="632">
        <v>2811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1880083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2568763</v>
      </c>
      <c r="CS42" s="624"/>
      <c r="CT42" s="624"/>
      <c r="CU42" s="624"/>
      <c r="CV42" s="624"/>
      <c r="CW42" s="624"/>
      <c r="CX42" s="624"/>
      <c r="CY42" s="625"/>
      <c r="CZ42" s="657">
        <v>9.6</v>
      </c>
      <c r="DA42" s="706"/>
      <c r="DB42" s="706"/>
      <c r="DC42" s="707"/>
      <c r="DD42" s="632">
        <v>301748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48275</v>
      </c>
      <c r="CS43" s="655"/>
      <c r="CT43" s="655"/>
      <c r="CU43" s="655"/>
      <c r="CV43" s="655"/>
      <c r="CW43" s="655"/>
      <c r="CX43" s="655"/>
      <c r="CY43" s="656"/>
      <c r="CZ43" s="657">
        <v>0.2</v>
      </c>
      <c r="DA43" s="658"/>
      <c r="DB43" s="658"/>
      <c r="DC43" s="659"/>
      <c r="DD43" s="632">
        <v>48275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2503514</v>
      </c>
      <c r="CS44" s="624"/>
      <c r="CT44" s="624"/>
      <c r="CU44" s="624"/>
      <c r="CV44" s="624"/>
      <c r="CW44" s="624"/>
      <c r="CX44" s="624"/>
      <c r="CY44" s="625"/>
      <c r="CZ44" s="657">
        <v>9.4</v>
      </c>
      <c r="DA44" s="706"/>
      <c r="DB44" s="706"/>
      <c r="DC44" s="707"/>
      <c r="DD44" s="632">
        <v>269735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646297</v>
      </c>
      <c r="CS45" s="655"/>
      <c r="CT45" s="655"/>
      <c r="CU45" s="655"/>
      <c r="CV45" s="655"/>
      <c r="CW45" s="655"/>
      <c r="CX45" s="655"/>
      <c r="CY45" s="656"/>
      <c r="CZ45" s="657">
        <v>2.4</v>
      </c>
      <c r="DA45" s="658"/>
      <c r="DB45" s="658"/>
      <c r="DC45" s="659"/>
      <c r="DD45" s="632">
        <v>14757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1788303</v>
      </c>
      <c r="CS46" s="624"/>
      <c r="CT46" s="624"/>
      <c r="CU46" s="624"/>
      <c r="CV46" s="624"/>
      <c r="CW46" s="624"/>
      <c r="CX46" s="624"/>
      <c r="CY46" s="625"/>
      <c r="CZ46" s="657">
        <v>6.7</v>
      </c>
      <c r="DA46" s="706"/>
      <c r="DB46" s="706"/>
      <c r="DC46" s="707"/>
      <c r="DD46" s="632">
        <v>248764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65249</v>
      </c>
      <c r="CS47" s="655"/>
      <c r="CT47" s="655"/>
      <c r="CU47" s="655"/>
      <c r="CV47" s="655"/>
      <c r="CW47" s="655"/>
      <c r="CX47" s="655"/>
      <c r="CY47" s="656"/>
      <c r="CZ47" s="657">
        <v>0.2</v>
      </c>
      <c r="DA47" s="658"/>
      <c r="DB47" s="658"/>
      <c r="DC47" s="659"/>
      <c r="DD47" s="632">
        <v>32013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26711893</v>
      </c>
      <c r="CS49" s="691"/>
      <c r="CT49" s="691"/>
      <c r="CU49" s="691"/>
      <c r="CV49" s="691"/>
      <c r="CW49" s="691"/>
      <c r="CX49" s="691"/>
      <c r="CY49" s="718"/>
      <c r="CZ49" s="719">
        <v>100</v>
      </c>
      <c r="DA49" s="720"/>
      <c r="DB49" s="720"/>
      <c r="DC49" s="721"/>
      <c r="DD49" s="722">
        <v>18624257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26901</v>
      </c>
      <c r="R7" s="753"/>
      <c r="S7" s="753"/>
      <c r="T7" s="753"/>
      <c r="U7" s="753"/>
      <c r="V7" s="753">
        <v>26499</v>
      </c>
      <c r="W7" s="753"/>
      <c r="X7" s="753"/>
      <c r="Y7" s="753"/>
      <c r="Z7" s="753"/>
      <c r="AA7" s="753">
        <v>402</v>
      </c>
      <c r="AB7" s="753"/>
      <c r="AC7" s="753"/>
      <c r="AD7" s="753"/>
      <c r="AE7" s="754"/>
      <c r="AF7" s="755">
        <v>318</v>
      </c>
      <c r="AG7" s="756"/>
      <c r="AH7" s="756"/>
      <c r="AI7" s="756"/>
      <c r="AJ7" s="757"/>
      <c r="AK7" s="792">
        <v>534</v>
      </c>
      <c r="AL7" s="793"/>
      <c r="AM7" s="793"/>
      <c r="AN7" s="793"/>
      <c r="AO7" s="793"/>
      <c r="AP7" s="793">
        <v>36022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5</v>
      </c>
      <c r="CI7" s="790"/>
      <c r="CJ7" s="790"/>
      <c r="CK7" s="790"/>
      <c r="CL7" s="791"/>
      <c r="CM7" s="789">
        <v>174</v>
      </c>
      <c r="CN7" s="790"/>
      <c r="CO7" s="790"/>
      <c r="CP7" s="790"/>
      <c r="CQ7" s="791"/>
      <c r="CR7" s="789">
        <v>100</v>
      </c>
      <c r="CS7" s="790"/>
      <c r="CT7" s="790"/>
      <c r="CU7" s="790"/>
      <c r="CV7" s="791"/>
      <c r="CW7" s="789" t="s">
        <v>550</v>
      </c>
      <c r="CX7" s="790"/>
      <c r="CY7" s="790"/>
      <c r="CZ7" s="790"/>
      <c r="DA7" s="791"/>
      <c r="DB7" s="789" t="s">
        <v>550</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12</v>
      </c>
      <c r="R8" s="777"/>
      <c r="S8" s="777"/>
      <c r="T8" s="777"/>
      <c r="U8" s="777"/>
      <c r="V8" s="777">
        <v>12</v>
      </c>
      <c r="W8" s="777"/>
      <c r="X8" s="777"/>
      <c r="Y8" s="777"/>
      <c r="Z8" s="777"/>
      <c r="AA8" s="777">
        <v>0</v>
      </c>
      <c r="AB8" s="777"/>
      <c r="AC8" s="777"/>
      <c r="AD8" s="777"/>
      <c r="AE8" s="778"/>
      <c r="AF8" s="779">
        <v>0</v>
      </c>
      <c r="AG8" s="780"/>
      <c r="AH8" s="780"/>
      <c r="AI8" s="780"/>
      <c r="AJ8" s="781"/>
      <c r="AK8" s="782">
        <v>11</v>
      </c>
      <c r="AL8" s="783"/>
      <c r="AM8" s="783"/>
      <c r="AN8" s="783"/>
      <c r="AO8" s="783"/>
      <c r="AP8" s="783" t="s">
        <v>546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46</v>
      </c>
      <c r="R9" s="777"/>
      <c r="S9" s="777"/>
      <c r="T9" s="777"/>
      <c r="U9" s="777"/>
      <c r="V9" s="777">
        <v>41</v>
      </c>
      <c r="W9" s="777"/>
      <c r="X9" s="777"/>
      <c r="Y9" s="777"/>
      <c r="Z9" s="777"/>
      <c r="AA9" s="777">
        <v>5</v>
      </c>
      <c r="AB9" s="777"/>
      <c r="AC9" s="777"/>
      <c r="AD9" s="777"/>
      <c r="AE9" s="778"/>
      <c r="AF9" s="779">
        <v>5</v>
      </c>
      <c r="AG9" s="780"/>
      <c r="AH9" s="780"/>
      <c r="AI9" s="780"/>
      <c r="AJ9" s="781"/>
      <c r="AK9" s="782" t="s">
        <v>547</v>
      </c>
      <c r="AL9" s="783"/>
      <c r="AM9" s="783"/>
      <c r="AN9" s="783"/>
      <c r="AO9" s="783"/>
      <c r="AP9" s="783">
        <v>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18</v>
      </c>
      <c r="R10" s="777"/>
      <c r="S10" s="777"/>
      <c r="T10" s="777"/>
      <c r="U10" s="777"/>
      <c r="V10" s="777">
        <v>16</v>
      </c>
      <c r="W10" s="777"/>
      <c r="X10" s="777"/>
      <c r="Y10" s="777"/>
      <c r="Z10" s="777"/>
      <c r="AA10" s="777">
        <v>2</v>
      </c>
      <c r="AB10" s="777"/>
      <c r="AC10" s="777"/>
      <c r="AD10" s="777"/>
      <c r="AE10" s="778"/>
      <c r="AF10" s="779">
        <v>1</v>
      </c>
      <c r="AG10" s="780"/>
      <c r="AH10" s="780"/>
      <c r="AI10" s="780"/>
      <c r="AJ10" s="781"/>
      <c r="AK10" s="782" t="s">
        <v>546</v>
      </c>
      <c r="AL10" s="783"/>
      <c r="AM10" s="783"/>
      <c r="AN10" s="783"/>
      <c r="AO10" s="783"/>
      <c r="AP10" s="783" t="s">
        <v>546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595</v>
      </c>
      <c r="R11" s="777"/>
      <c r="S11" s="777"/>
      <c r="T11" s="777"/>
      <c r="U11" s="777"/>
      <c r="V11" s="777">
        <v>498</v>
      </c>
      <c r="W11" s="777"/>
      <c r="X11" s="777"/>
      <c r="Y11" s="777"/>
      <c r="Z11" s="777"/>
      <c r="AA11" s="777">
        <v>97</v>
      </c>
      <c r="AB11" s="777"/>
      <c r="AC11" s="777"/>
      <c r="AD11" s="777"/>
      <c r="AE11" s="778"/>
      <c r="AF11" s="779">
        <v>5</v>
      </c>
      <c r="AG11" s="780"/>
      <c r="AH11" s="780"/>
      <c r="AI11" s="780"/>
      <c r="AJ11" s="781"/>
      <c r="AK11" s="782">
        <v>338</v>
      </c>
      <c r="AL11" s="783"/>
      <c r="AM11" s="783"/>
      <c r="AN11" s="783"/>
      <c r="AO11" s="783"/>
      <c r="AP11" s="783">
        <v>883</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27218</v>
      </c>
      <c r="R23" s="812"/>
      <c r="S23" s="812"/>
      <c r="T23" s="812"/>
      <c r="U23" s="812"/>
      <c r="V23" s="812">
        <v>26712</v>
      </c>
      <c r="W23" s="812"/>
      <c r="X23" s="812"/>
      <c r="Y23" s="812"/>
      <c r="Z23" s="812"/>
      <c r="AA23" s="812">
        <v>506</v>
      </c>
      <c r="AB23" s="812"/>
      <c r="AC23" s="812"/>
      <c r="AD23" s="812"/>
      <c r="AE23" s="813"/>
      <c r="AF23" s="814">
        <v>329</v>
      </c>
      <c r="AG23" s="812"/>
      <c r="AH23" s="812"/>
      <c r="AI23" s="812"/>
      <c r="AJ23" s="815"/>
      <c r="AK23" s="816"/>
      <c r="AL23" s="817"/>
      <c r="AM23" s="817"/>
      <c r="AN23" s="817"/>
      <c r="AO23" s="817"/>
      <c r="AP23" s="812">
        <f>AP7+AP9+AP11</f>
        <v>36941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9018</v>
      </c>
      <c r="R28" s="841"/>
      <c r="S28" s="841"/>
      <c r="T28" s="841"/>
      <c r="U28" s="841"/>
      <c r="V28" s="841">
        <v>8857</v>
      </c>
      <c r="W28" s="841"/>
      <c r="X28" s="841"/>
      <c r="Y28" s="841"/>
      <c r="Z28" s="841"/>
      <c r="AA28" s="841">
        <v>161</v>
      </c>
      <c r="AB28" s="841"/>
      <c r="AC28" s="841"/>
      <c r="AD28" s="841"/>
      <c r="AE28" s="842"/>
      <c r="AF28" s="843">
        <v>161</v>
      </c>
      <c r="AG28" s="841"/>
      <c r="AH28" s="841"/>
      <c r="AI28" s="841"/>
      <c r="AJ28" s="844"/>
      <c r="AK28" s="845">
        <v>568</v>
      </c>
      <c r="AL28" s="836"/>
      <c r="AM28" s="836"/>
      <c r="AN28" s="836"/>
      <c r="AO28" s="836"/>
      <c r="AP28" s="836" t="s">
        <v>546</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6315</v>
      </c>
      <c r="R29" s="777"/>
      <c r="S29" s="777"/>
      <c r="T29" s="777"/>
      <c r="U29" s="777"/>
      <c r="V29" s="777">
        <v>6240</v>
      </c>
      <c r="W29" s="777"/>
      <c r="X29" s="777"/>
      <c r="Y29" s="777"/>
      <c r="Z29" s="777"/>
      <c r="AA29" s="777">
        <v>75</v>
      </c>
      <c r="AB29" s="777"/>
      <c r="AC29" s="777"/>
      <c r="AD29" s="777"/>
      <c r="AE29" s="778"/>
      <c r="AF29" s="779">
        <v>75</v>
      </c>
      <c r="AG29" s="780"/>
      <c r="AH29" s="780"/>
      <c r="AI29" s="780"/>
      <c r="AJ29" s="781"/>
      <c r="AK29" s="848">
        <v>955</v>
      </c>
      <c r="AL29" s="849"/>
      <c r="AM29" s="849"/>
      <c r="AN29" s="849"/>
      <c r="AO29" s="849"/>
      <c r="AP29" s="849" t="s">
        <v>546</v>
      </c>
      <c r="AQ29" s="849"/>
      <c r="AR29" s="849"/>
      <c r="AS29" s="849"/>
      <c r="AT29" s="849"/>
      <c r="AU29" s="849" t="s">
        <v>549</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5</v>
      </c>
      <c r="R30" s="777"/>
      <c r="S30" s="777"/>
      <c r="T30" s="777"/>
      <c r="U30" s="777"/>
      <c r="V30" s="777">
        <v>3</v>
      </c>
      <c r="W30" s="777"/>
      <c r="X30" s="777"/>
      <c r="Y30" s="777"/>
      <c r="Z30" s="777"/>
      <c r="AA30" s="777">
        <v>2</v>
      </c>
      <c r="AB30" s="777"/>
      <c r="AC30" s="777"/>
      <c r="AD30" s="777"/>
      <c r="AE30" s="778"/>
      <c r="AF30" s="779">
        <v>2</v>
      </c>
      <c r="AG30" s="780"/>
      <c r="AH30" s="780"/>
      <c r="AI30" s="780"/>
      <c r="AJ30" s="781"/>
      <c r="AK30" s="848" t="s">
        <v>550</v>
      </c>
      <c r="AL30" s="849"/>
      <c r="AM30" s="849"/>
      <c r="AN30" s="849"/>
      <c r="AO30" s="849"/>
      <c r="AP30" s="851" t="s">
        <v>550</v>
      </c>
      <c r="AQ30" s="852"/>
      <c r="AR30" s="852"/>
      <c r="AS30" s="852"/>
      <c r="AT30" s="848"/>
      <c r="AU30" s="851" t="s">
        <v>550</v>
      </c>
      <c r="AV30" s="852"/>
      <c r="AW30" s="852"/>
      <c r="AX30" s="852"/>
      <c r="AY30" s="848"/>
      <c r="AZ30" s="853" t="s">
        <v>550</v>
      </c>
      <c r="BA30" s="854"/>
      <c r="BB30" s="854"/>
      <c r="BC30" s="854"/>
      <c r="BD30" s="855"/>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46</v>
      </c>
      <c r="R31" s="777"/>
      <c r="S31" s="777"/>
      <c r="T31" s="777"/>
      <c r="U31" s="777"/>
      <c r="V31" s="777">
        <v>45</v>
      </c>
      <c r="W31" s="777"/>
      <c r="X31" s="777"/>
      <c r="Y31" s="777"/>
      <c r="Z31" s="777"/>
      <c r="AA31" s="777">
        <v>1</v>
      </c>
      <c r="AB31" s="777"/>
      <c r="AC31" s="777"/>
      <c r="AD31" s="777"/>
      <c r="AE31" s="778"/>
      <c r="AF31" s="779">
        <v>1</v>
      </c>
      <c r="AG31" s="780"/>
      <c r="AH31" s="780"/>
      <c r="AI31" s="780"/>
      <c r="AJ31" s="781"/>
      <c r="AK31" s="848">
        <v>8</v>
      </c>
      <c r="AL31" s="849"/>
      <c r="AM31" s="849"/>
      <c r="AN31" s="849"/>
      <c r="AO31" s="849"/>
      <c r="AP31" s="851" t="s">
        <v>550</v>
      </c>
      <c r="AQ31" s="852"/>
      <c r="AR31" s="852"/>
      <c r="AS31" s="852"/>
      <c r="AT31" s="848"/>
      <c r="AU31" s="851" t="s">
        <v>550</v>
      </c>
      <c r="AV31" s="852"/>
      <c r="AW31" s="852"/>
      <c r="AX31" s="852"/>
      <c r="AY31" s="848"/>
      <c r="AZ31" s="853" t="s">
        <v>550</v>
      </c>
      <c r="BA31" s="854"/>
      <c r="BB31" s="854"/>
      <c r="BC31" s="854"/>
      <c r="BD31" s="855"/>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1413</v>
      </c>
      <c r="R32" s="777"/>
      <c r="S32" s="777"/>
      <c r="T32" s="777"/>
      <c r="U32" s="777"/>
      <c r="V32" s="777">
        <v>1409</v>
      </c>
      <c r="W32" s="777"/>
      <c r="X32" s="777"/>
      <c r="Y32" s="777"/>
      <c r="Z32" s="777"/>
      <c r="AA32" s="777">
        <v>4</v>
      </c>
      <c r="AB32" s="777"/>
      <c r="AC32" s="777"/>
      <c r="AD32" s="777"/>
      <c r="AE32" s="778"/>
      <c r="AF32" s="779">
        <v>4</v>
      </c>
      <c r="AG32" s="780"/>
      <c r="AH32" s="780"/>
      <c r="AI32" s="780"/>
      <c r="AJ32" s="781"/>
      <c r="AK32" s="848">
        <v>919</v>
      </c>
      <c r="AL32" s="849"/>
      <c r="AM32" s="849"/>
      <c r="AN32" s="849"/>
      <c r="AO32" s="849"/>
      <c r="AP32" s="851" t="s">
        <v>550</v>
      </c>
      <c r="AQ32" s="852"/>
      <c r="AR32" s="852"/>
      <c r="AS32" s="852"/>
      <c r="AT32" s="848"/>
      <c r="AU32" s="851" t="s">
        <v>550</v>
      </c>
      <c r="AV32" s="852"/>
      <c r="AW32" s="852"/>
      <c r="AX32" s="852"/>
      <c r="AY32" s="848"/>
      <c r="AZ32" s="853" t="s">
        <v>550</v>
      </c>
      <c r="BA32" s="854"/>
      <c r="BB32" s="854"/>
      <c r="BC32" s="854"/>
      <c r="BD32" s="855"/>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1767</v>
      </c>
      <c r="R33" s="777"/>
      <c r="S33" s="777"/>
      <c r="T33" s="777"/>
      <c r="U33" s="777"/>
      <c r="V33" s="777">
        <v>1525</v>
      </c>
      <c r="W33" s="777"/>
      <c r="X33" s="777"/>
      <c r="Y33" s="777"/>
      <c r="Z33" s="777"/>
      <c r="AA33" s="777">
        <v>242</v>
      </c>
      <c r="AB33" s="777"/>
      <c r="AC33" s="777"/>
      <c r="AD33" s="777"/>
      <c r="AE33" s="778"/>
      <c r="AF33" s="779">
        <v>3666</v>
      </c>
      <c r="AG33" s="780"/>
      <c r="AH33" s="780"/>
      <c r="AI33" s="780"/>
      <c r="AJ33" s="781"/>
      <c r="AK33" s="848">
        <v>57</v>
      </c>
      <c r="AL33" s="849"/>
      <c r="AM33" s="849"/>
      <c r="AN33" s="849"/>
      <c r="AO33" s="849"/>
      <c r="AP33" s="849">
        <v>2519</v>
      </c>
      <c r="AQ33" s="849"/>
      <c r="AR33" s="849"/>
      <c r="AS33" s="849"/>
      <c r="AT33" s="849"/>
      <c r="AU33" s="849">
        <v>55</v>
      </c>
      <c r="AV33" s="849"/>
      <c r="AW33" s="849"/>
      <c r="AX33" s="849"/>
      <c r="AY33" s="849"/>
      <c r="AZ33" s="853" t="s">
        <v>550</v>
      </c>
      <c r="BA33" s="854"/>
      <c r="BB33" s="854"/>
      <c r="BC33" s="854"/>
      <c r="BD33" s="855"/>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7410</v>
      </c>
      <c r="R34" s="777"/>
      <c r="S34" s="777"/>
      <c r="T34" s="777"/>
      <c r="U34" s="777"/>
      <c r="V34" s="777">
        <v>7313</v>
      </c>
      <c r="W34" s="777"/>
      <c r="X34" s="777"/>
      <c r="Y34" s="777"/>
      <c r="Z34" s="777"/>
      <c r="AA34" s="777">
        <v>97</v>
      </c>
      <c r="AB34" s="777"/>
      <c r="AC34" s="777"/>
      <c r="AD34" s="777"/>
      <c r="AE34" s="778"/>
      <c r="AF34" s="779">
        <v>964</v>
      </c>
      <c r="AG34" s="780"/>
      <c r="AH34" s="780"/>
      <c r="AI34" s="780"/>
      <c r="AJ34" s="781"/>
      <c r="AK34" s="848">
        <v>1156</v>
      </c>
      <c r="AL34" s="849"/>
      <c r="AM34" s="849"/>
      <c r="AN34" s="849"/>
      <c r="AO34" s="849"/>
      <c r="AP34" s="849">
        <v>9334</v>
      </c>
      <c r="AQ34" s="849"/>
      <c r="AR34" s="849"/>
      <c r="AS34" s="849"/>
      <c r="AT34" s="849"/>
      <c r="AU34" s="849">
        <v>6021</v>
      </c>
      <c r="AV34" s="849"/>
      <c r="AW34" s="849"/>
      <c r="AX34" s="849"/>
      <c r="AY34" s="849"/>
      <c r="AZ34" s="853" t="s">
        <v>550</v>
      </c>
      <c r="BA34" s="854"/>
      <c r="BB34" s="854"/>
      <c r="BC34" s="854"/>
      <c r="BD34" s="855"/>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35</v>
      </c>
      <c r="R35" s="777"/>
      <c r="S35" s="777"/>
      <c r="T35" s="777"/>
      <c r="U35" s="777"/>
      <c r="V35" s="777">
        <v>35</v>
      </c>
      <c r="W35" s="777"/>
      <c r="X35" s="777"/>
      <c r="Y35" s="777"/>
      <c r="Z35" s="777"/>
      <c r="AA35" s="777">
        <v>0</v>
      </c>
      <c r="AB35" s="777"/>
      <c r="AC35" s="777"/>
      <c r="AD35" s="777"/>
      <c r="AE35" s="778"/>
      <c r="AF35" s="779">
        <v>0</v>
      </c>
      <c r="AG35" s="780"/>
      <c r="AH35" s="780"/>
      <c r="AI35" s="780"/>
      <c r="AJ35" s="781"/>
      <c r="AK35" s="848">
        <v>10</v>
      </c>
      <c r="AL35" s="849"/>
      <c r="AM35" s="849"/>
      <c r="AN35" s="849"/>
      <c r="AO35" s="849"/>
      <c r="AP35" s="849">
        <v>13</v>
      </c>
      <c r="AQ35" s="849"/>
      <c r="AR35" s="849"/>
      <c r="AS35" s="849"/>
      <c r="AT35" s="849"/>
      <c r="AU35" s="849">
        <v>12</v>
      </c>
      <c r="AV35" s="849"/>
      <c r="AW35" s="849"/>
      <c r="AX35" s="849"/>
      <c r="AY35" s="849"/>
      <c r="AZ35" s="853" t="s">
        <v>550</v>
      </c>
      <c r="BA35" s="854"/>
      <c r="BB35" s="854"/>
      <c r="BC35" s="854"/>
      <c r="BD35" s="855"/>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389</v>
      </c>
      <c r="C36" s="774"/>
      <c r="D36" s="774"/>
      <c r="E36" s="774"/>
      <c r="F36" s="774"/>
      <c r="G36" s="774"/>
      <c r="H36" s="774"/>
      <c r="I36" s="774"/>
      <c r="J36" s="774"/>
      <c r="K36" s="774"/>
      <c r="L36" s="774"/>
      <c r="M36" s="774"/>
      <c r="N36" s="774"/>
      <c r="O36" s="774"/>
      <c r="P36" s="775"/>
      <c r="Q36" s="776">
        <v>1962</v>
      </c>
      <c r="R36" s="777"/>
      <c r="S36" s="777"/>
      <c r="T36" s="777"/>
      <c r="U36" s="777"/>
      <c r="V36" s="777">
        <v>1959</v>
      </c>
      <c r="W36" s="777"/>
      <c r="X36" s="777"/>
      <c r="Y36" s="777"/>
      <c r="Z36" s="777"/>
      <c r="AA36" s="777">
        <v>3</v>
      </c>
      <c r="AB36" s="777"/>
      <c r="AC36" s="777"/>
      <c r="AD36" s="777"/>
      <c r="AE36" s="778"/>
      <c r="AF36" s="779">
        <v>3</v>
      </c>
      <c r="AG36" s="780"/>
      <c r="AH36" s="780"/>
      <c r="AI36" s="780"/>
      <c r="AJ36" s="781"/>
      <c r="AK36" s="848">
        <v>957</v>
      </c>
      <c r="AL36" s="849"/>
      <c r="AM36" s="849"/>
      <c r="AN36" s="849"/>
      <c r="AO36" s="849"/>
      <c r="AP36" s="849">
        <v>11519</v>
      </c>
      <c r="AQ36" s="849"/>
      <c r="AR36" s="849"/>
      <c r="AS36" s="849"/>
      <c r="AT36" s="849"/>
      <c r="AU36" s="849">
        <v>8282</v>
      </c>
      <c r="AV36" s="849"/>
      <c r="AW36" s="849"/>
      <c r="AX36" s="849"/>
      <c r="AY36" s="849"/>
      <c r="AZ36" s="853" t="s">
        <v>550</v>
      </c>
      <c r="BA36" s="854"/>
      <c r="BB36" s="854"/>
      <c r="BC36" s="854"/>
      <c r="BD36" s="855"/>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390</v>
      </c>
      <c r="C37" s="774"/>
      <c r="D37" s="774"/>
      <c r="E37" s="774"/>
      <c r="F37" s="774"/>
      <c r="G37" s="774"/>
      <c r="H37" s="774"/>
      <c r="I37" s="774"/>
      <c r="J37" s="774"/>
      <c r="K37" s="774"/>
      <c r="L37" s="774"/>
      <c r="M37" s="774"/>
      <c r="N37" s="774"/>
      <c r="O37" s="774"/>
      <c r="P37" s="775"/>
      <c r="Q37" s="776">
        <v>113</v>
      </c>
      <c r="R37" s="777"/>
      <c r="S37" s="777"/>
      <c r="T37" s="777"/>
      <c r="U37" s="777"/>
      <c r="V37" s="777">
        <v>112</v>
      </c>
      <c r="W37" s="777"/>
      <c r="X37" s="777"/>
      <c r="Y37" s="777"/>
      <c r="Z37" s="777"/>
      <c r="AA37" s="777">
        <v>1</v>
      </c>
      <c r="AB37" s="777"/>
      <c r="AC37" s="777"/>
      <c r="AD37" s="777"/>
      <c r="AE37" s="778"/>
      <c r="AF37" s="779">
        <v>1</v>
      </c>
      <c r="AG37" s="780"/>
      <c r="AH37" s="780"/>
      <c r="AI37" s="780"/>
      <c r="AJ37" s="781"/>
      <c r="AK37" s="848">
        <v>86</v>
      </c>
      <c r="AL37" s="849"/>
      <c r="AM37" s="849"/>
      <c r="AN37" s="849"/>
      <c r="AO37" s="849"/>
      <c r="AP37" s="849">
        <v>657</v>
      </c>
      <c r="AQ37" s="849"/>
      <c r="AR37" s="849"/>
      <c r="AS37" s="849"/>
      <c r="AT37" s="849"/>
      <c r="AU37" s="849">
        <v>562</v>
      </c>
      <c r="AV37" s="849"/>
      <c r="AW37" s="849"/>
      <c r="AX37" s="849"/>
      <c r="AY37" s="849"/>
      <c r="AZ37" s="853" t="s">
        <v>550</v>
      </c>
      <c r="BA37" s="854"/>
      <c r="BB37" s="854"/>
      <c r="BC37" s="854"/>
      <c r="BD37" s="855"/>
      <c r="BE37" s="846" t="s">
        <v>388</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6"/>
      <c r="R50" s="857"/>
      <c r="S50" s="857"/>
      <c r="T50" s="857"/>
      <c r="U50" s="857"/>
      <c r="V50" s="857"/>
      <c r="W50" s="857"/>
      <c r="X50" s="857"/>
      <c r="Y50" s="857"/>
      <c r="Z50" s="857"/>
      <c r="AA50" s="857"/>
      <c r="AB50" s="857"/>
      <c r="AC50" s="857"/>
      <c r="AD50" s="857"/>
      <c r="AE50" s="858"/>
      <c r="AF50" s="779"/>
      <c r="AG50" s="780"/>
      <c r="AH50" s="780"/>
      <c r="AI50" s="780"/>
      <c r="AJ50" s="781"/>
      <c r="AK50" s="859"/>
      <c r="AL50" s="857"/>
      <c r="AM50" s="857"/>
      <c r="AN50" s="857"/>
      <c r="AO50" s="857"/>
      <c r="AP50" s="857"/>
      <c r="AQ50" s="857"/>
      <c r="AR50" s="857"/>
      <c r="AS50" s="857"/>
      <c r="AT50" s="857"/>
      <c r="AU50" s="857"/>
      <c r="AV50" s="857"/>
      <c r="AW50" s="857"/>
      <c r="AX50" s="857"/>
      <c r="AY50" s="857"/>
      <c r="AZ50" s="860"/>
      <c r="BA50" s="860"/>
      <c r="BB50" s="860"/>
      <c r="BC50" s="860"/>
      <c r="BD50" s="860"/>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6"/>
      <c r="R51" s="857"/>
      <c r="S51" s="857"/>
      <c r="T51" s="857"/>
      <c r="U51" s="857"/>
      <c r="V51" s="857"/>
      <c r="W51" s="857"/>
      <c r="X51" s="857"/>
      <c r="Y51" s="857"/>
      <c r="Z51" s="857"/>
      <c r="AA51" s="857"/>
      <c r="AB51" s="857"/>
      <c r="AC51" s="857"/>
      <c r="AD51" s="857"/>
      <c r="AE51" s="858"/>
      <c r="AF51" s="779"/>
      <c r="AG51" s="780"/>
      <c r="AH51" s="780"/>
      <c r="AI51" s="780"/>
      <c r="AJ51" s="781"/>
      <c r="AK51" s="859"/>
      <c r="AL51" s="857"/>
      <c r="AM51" s="857"/>
      <c r="AN51" s="857"/>
      <c r="AO51" s="857"/>
      <c r="AP51" s="857"/>
      <c r="AQ51" s="857"/>
      <c r="AR51" s="857"/>
      <c r="AS51" s="857"/>
      <c r="AT51" s="857"/>
      <c r="AU51" s="857"/>
      <c r="AV51" s="857"/>
      <c r="AW51" s="857"/>
      <c r="AX51" s="857"/>
      <c r="AY51" s="857"/>
      <c r="AZ51" s="860"/>
      <c r="BA51" s="860"/>
      <c r="BB51" s="860"/>
      <c r="BC51" s="860"/>
      <c r="BD51" s="860"/>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6"/>
      <c r="R52" s="857"/>
      <c r="S52" s="857"/>
      <c r="T52" s="857"/>
      <c r="U52" s="857"/>
      <c r="V52" s="857"/>
      <c r="W52" s="857"/>
      <c r="X52" s="857"/>
      <c r="Y52" s="857"/>
      <c r="Z52" s="857"/>
      <c r="AA52" s="857"/>
      <c r="AB52" s="857"/>
      <c r="AC52" s="857"/>
      <c r="AD52" s="857"/>
      <c r="AE52" s="858"/>
      <c r="AF52" s="779"/>
      <c r="AG52" s="780"/>
      <c r="AH52" s="780"/>
      <c r="AI52" s="780"/>
      <c r="AJ52" s="781"/>
      <c r="AK52" s="859"/>
      <c r="AL52" s="857"/>
      <c r="AM52" s="857"/>
      <c r="AN52" s="857"/>
      <c r="AO52" s="857"/>
      <c r="AP52" s="857"/>
      <c r="AQ52" s="857"/>
      <c r="AR52" s="857"/>
      <c r="AS52" s="857"/>
      <c r="AT52" s="857"/>
      <c r="AU52" s="857"/>
      <c r="AV52" s="857"/>
      <c r="AW52" s="857"/>
      <c r="AX52" s="857"/>
      <c r="AY52" s="857"/>
      <c r="AZ52" s="860"/>
      <c r="BA52" s="860"/>
      <c r="BB52" s="860"/>
      <c r="BC52" s="860"/>
      <c r="BD52" s="860"/>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6"/>
      <c r="R53" s="857"/>
      <c r="S53" s="857"/>
      <c r="T53" s="857"/>
      <c r="U53" s="857"/>
      <c r="V53" s="857"/>
      <c r="W53" s="857"/>
      <c r="X53" s="857"/>
      <c r="Y53" s="857"/>
      <c r="Z53" s="857"/>
      <c r="AA53" s="857"/>
      <c r="AB53" s="857"/>
      <c r="AC53" s="857"/>
      <c r="AD53" s="857"/>
      <c r="AE53" s="858"/>
      <c r="AF53" s="779"/>
      <c r="AG53" s="780"/>
      <c r="AH53" s="780"/>
      <c r="AI53" s="780"/>
      <c r="AJ53" s="781"/>
      <c r="AK53" s="859"/>
      <c r="AL53" s="857"/>
      <c r="AM53" s="857"/>
      <c r="AN53" s="857"/>
      <c r="AO53" s="857"/>
      <c r="AP53" s="857"/>
      <c r="AQ53" s="857"/>
      <c r="AR53" s="857"/>
      <c r="AS53" s="857"/>
      <c r="AT53" s="857"/>
      <c r="AU53" s="857"/>
      <c r="AV53" s="857"/>
      <c r="AW53" s="857"/>
      <c r="AX53" s="857"/>
      <c r="AY53" s="857"/>
      <c r="AZ53" s="860"/>
      <c r="BA53" s="860"/>
      <c r="BB53" s="860"/>
      <c r="BC53" s="860"/>
      <c r="BD53" s="860"/>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6"/>
      <c r="R54" s="857"/>
      <c r="S54" s="857"/>
      <c r="T54" s="857"/>
      <c r="U54" s="857"/>
      <c r="V54" s="857"/>
      <c r="W54" s="857"/>
      <c r="X54" s="857"/>
      <c r="Y54" s="857"/>
      <c r="Z54" s="857"/>
      <c r="AA54" s="857"/>
      <c r="AB54" s="857"/>
      <c r="AC54" s="857"/>
      <c r="AD54" s="857"/>
      <c r="AE54" s="858"/>
      <c r="AF54" s="779"/>
      <c r="AG54" s="780"/>
      <c r="AH54" s="780"/>
      <c r="AI54" s="780"/>
      <c r="AJ54" s="781"/>
      <c r="AK54" s="859"/>
      <c r="AL54" s="857"/>
      <c r="AM54" s="857"/>
      <c r="AN54" s="857"/>
      <c r="AO54" s="857"/>
      <c r="AP54" s="857"/>
      <c r="AQ54" s="857"/>
      <c r="AR54" s="857"/>
      <c r="AS54" s="857"/>
      <c r="AT54" s="857"/>
      <c r="AU54" s="857"/>
      <c r="AV54" s="857"/>
      <c r="AW54" s="857"/>
      <c r="AX54" s="857"/>
      <c r="AY54" s="857"/>
      <c r="AZ54" s="860"/>
      <c r="BA54" s="860"/>
      <c r="BB54" s="860"/>
      <c r="BC54" s="860"/>
      <c r="BD54" s="860"/>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6"/>
      <c r="R55" s="857"/>
      <c r="S55" s="857"/>
      <c r="T55" s="857"/>
      <c r="U55" s="857"/>
      <c r="V55" s="857"/>
      <c r="W55" s="857"/>
      <c r="X55" s="857"/>
      <c r="Y55" s="857"/>
      <c r="Z55" s="857"/>
      <c r="AA55" s="857"/>
      <c r="AB55" s="857"/>
      <c r="AC55" s="857"/>
      <c r="AD55" s="857"/>
      <c r="AE55" s="858"/>
      <c r="AF55" s="779"/>
      <c r="AG55" s="780"/>
      <c r="AH55" s="780"/>
      <c r="AI55" s="780"/>
      <c r="AJ55" s="781"/>
      <c r="AK55" s="859"/>
      <c r="AL55" s="857"/>
      <c r="AM55" s="857"/>
      <c r="AN55" s="857"/>
      <c r="AO55" s="857"/>
      <c r="AP55" s="857"/>
      <c r="AQ55" s="857"/>
      <c r="AR55" s="857"/>
      <c r="AS55" s="857"/>
      <c r="AT55" s="857"/>
      <c r="AU55" s="857"/>
      <c r="AV55" s="857"/>
      <c r="AW55" s="857"/>
      <c r="AX55" s="857"/>
      <c r="AY55" s="857"/>
      <c r="AZ55" s="860"/>
      <c r="BA55" s="860"/>
      <c r="BB55" s="860"/>
      <c r="BC55" s="860"/>
      <c r="BD55" s="860"/>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6"/>
      <c r="R56" s="857"/>
      <c r="S56" s="857"/>
      <c r="T56" s="857"/>
      <c r="U56" s="857"/>
      <c r="V56" s="857"/>
      <c r="W56" s="857"/>
      <c r="X56" s="857"/>
      <c r="Y56" s="857"/>
      <c r="Z56" s="857"/>
      <c r="AA56" s="857"/>
      <c r="AB56" s="857"/>
      <c r="AC56" s="857"/>
      <c r="AD56" s="857"/>
      <c r="AE56" s="858"/>
      <c r="AF56" s="779"/>
      <c r="AG56" s="780"/>
      <c r="AH56" s="780"/>
      <c r="AI56" s="780"/>
      <c r="AJ56" s="781"/>
      <c r="AK56" s="859"/>
      <c r="AL56" s="857"/>
      <c r="AM56" s="857"/>
      <c r="AN56" s="857"/>
      <c r="AO56" s="857"/>
      <c r="AP56" s="857"/>
      <c r="AQ56" s="857"/>
      <c r="AR56" s="857"/>
      <c r="AS56" s="857"/>
      <c r="AT56" s="857"/>
      <c r="AU56" s="857"/>
      <c r="AV56" s="857"/>
      <c r="AW56" s="857"/>
      <c r="AX56" s="857"/>
      <c r="AY56" s="857"/>
      <c r="AZ56" s="860"/>
      <c r="BA56" s="860"/>
      <c r="BB56" s="860"/>
      <c r="BC56" s="860"/>
      <c r="BD56" s="860"/>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6"/>
      <c r="R57" s="857"/>
      <c r="S57" s="857"/>
      <c r="T57" s="857"/>
      <c r="U57" s="857"/>
      <c r="V57" s="857"/>
      <c r="W57" s="857"/>
      <c r="X57" s="857"/>
      <c r="Y57" s="857"/>
      <c r="Z57" s="857"/>
      <c r="AA57" s="857"/>
      <c r="AB57" s="857"/>
      <c r="AC57" s="857"/>
      <c r="AD57" s="857"/>
      <c r="AE57" s="858"/>
      <c r="AF57" s="779"/>
      <c r="AG57" s="780"/>
      <c r="AH57" s="780"/>
      <c r="AI57" s="780"/>
      <c r="AJ57" s="781"/>
      <c r="AK57" s="859"/>
      <c r="AL57" s="857"/>
      <c r="AM57" s="857"/>
      <c r="AN57" s="857"/>
      <c r="AO57" s="857"/>
      <c r="AP57" s="857"/>
      <c r="AQ57" s="857"/>
      <c r="AR57" s="857"/>
      <c r="AS57" s="857"/>
      <c r="AT57" s="857"/>
      <c r="AU57" s="857"/>
      <c r="AV57" s="857"/>
      <c r="AW57" s="857"/>
      <c r="AX57" s="857"/>
      <c r="AY57" s="857"/>
      <c r="AZ57" s="860"/>
      <c r="BA57" s="860"/>
      <c r="BB57" s="860"/>
      <c r="BC57" s="860"/>
      <c r="BD57" s="860"/>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6"/>
      <c r="R58" s="857"/>
      <c r="S58" s="857"/>
      <c r="T58" s="857"/>
      <c r="U58" s="857"/>
      <c r="V58" s="857"/>
      <c r="W58" s="857"/>
      <c r="X58" s="857"/>
      <c r="Y58" s="857"/>
      <c r="Z58" s="857"/>
      <c r="AA58" s="857"/>
      <c r="AB58" s="857"/>
      <c r="AC58" s="857"/>
      <c r="AD58" s="857"/>
      <c r="AE58" s="858"/>
      <c r="AF58" s="779"/>
      <c r="AG58" s="780"/>
      <c r="AH58" s="780"/>
      <c r="AI58" s="780"/>
      <c r="AJ58" s="781"/>
      <c r="AK58" s="859"/>
      <c r="AL58" s="857"/>
      <c r="AM58" s="857"/>
      <c r="AN58" s="857"/>
      <c r="AO58" s="857"/>
      <c r="AP58" s="857"/>
      <c r="AQ58" s="857"/>
      <c r="AR58" s="857"/>
      <c r="AS58" s="857"/>
      <c r="AT58" s="857"/>
      <c r="AU58" s="857"/>
      <c r="AV58" s="857"/>
      <c r="AW58" s="857"/>
      <c r="AX58" s="857"/>
      <c r="AY58" s="857"/>
      <c r="AZ58" s="860"/>
      <c r="BA58" s="860"/>
      <c r="BB58" s="860"/>
      <c r="BC58" s="860"/>
      <c r="BD58" s="860"/>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6"/>
      <c r="R59" s="857"/>
      <c r="S59" s="857"/>
      <c r="T59" s="857"/>
      <c r="U59" s="857"/>
      <c r="V59" s="857"/>
      <c r="W59" s="857"/>
      <c r="X59" s="857"/>
      <c r="Y59" s="857"/>
      <c r="Z59" s="857"/>
      <c r="AA59" s="857"/>
      <c r="AB59" s="857"/>
      <c r="AC59" s="857"/>
      <c r="AD59" s="857"/>
      <c r="AE59" s="858"/>
      <c r="AF59" s="779"/>
      <c r="AG59" s="780"/>
      <c r="AH59" s="780"/>
      <c r="AI59" s="780"/>
      <c r="AJ59" s="781"/>
      <c r="AK59" s="859"/>
      <c r="AL59" s="857"/>
      <c r="AM59" s="857"/>
      <c r="AN59" s="857"/>
      <c r="AO59" s="857"/>
      <c r="AP59" s="857"/>
      <c r="AQ59" s="857"/>
      <c r="AR59" s="857"/>
      <c r="AS59" s="857"/>
      <c r="AT59" s="857"/>
      <c r="AU59" s="857"/>
      <c r="AV59" s="857"/>
      <c r="AW59" s="857"/>
      <c r="AX59" s="857"/>
      <c r="AY59" s="857"/>
      <c r="AZ59" s="860"/>
      <c r="BA59" s="860"/>
      <c r="BB59" s="860"/>
      <c r="BC59" s="860"/>
      <c r="BD59" s="860"/>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6"/>
      <c r="R60" s="857"/>
      <c r="S60" s="857"/>
      <c r="T60" s="857"/>
      <c r="U60" s="857"/>
      <c r="V60" s="857"/>
      <c r="W60" s="857"/>
      <c r="X60" s="857"/>
      <c r="Y60" s="857"/>
      <c r="Z60" s="857"/>
      <c r="AA60" s="857"/>
      <c r="AB60" s="857"/>
      <c r="AC60" s="857"/>
      <c r="AD60" s="857"/>
      <c r="AE60" s="858"/>
      <c r="AF60" s="779"/>
      <c r="AG60" s="780"/>
      <c r="AH60" s="780"/>
      <c r="AI60" s="780"/>
      <c r="AJ60" s="781"/>
      <c r="AK60" s="859"/>
      <c r="AL60" s="857"/>
      <c r="AM60" s="857"/>
      <c r="AN60" s="857"/>
      <c r="AO60" s="857"/>
      <c r="AP60" s="857"/>
      <c r="AQ60" s="857"/>
      <c r="AR60" s="857"/>
      <c r="AS60" s="857"/>
      <c r="AT60" s="857"/>
      <c r="AU60" s="857"/>
      <c r="AV60" s="857"/>
      <c r="AW60" s="857"/>
      <c r="AX60" s="857"/>
      <c r="AY60" s="857"/>
      <c r="AZ60" s="860"/>
      <c r="BA60" s="860"/>
      <c r="BB60" s="860"/>
      <c r="BC60" s="860"/>
      <c r="BD60" s="860"/>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6"/>
      <c r="R61" s="857"/>
      <c r="S61" s="857"/>
      <c r="T61" s="857"/>
      <c r="U61" s="857"/>
      <c r="V61" s="857"/>
      <c r="W61" s="857"/>
      <c r="X61" s="857"/>
      <c r="Y61" s="857"/>
      <c r="Z61" s="857"/>
      <c r="AA61" s="857"/>
      <c r="AB61" s="857"/>
      <c r="AC61" s="857"/>
      <c r="AD61" s="857"/>
      <c r="AE61" s="858"/>
      <c r="AF61" s="779"/>
      <c r="AG61" s="780"/>
      <c r="AH61" s="780"/>
      <c r="AI61" s="780"/>
      <c r="AJ61" s="781"/>
      <c r="AK61" s="859"/>
      <c r="AL61" s="857"/>
      <c r="AM61" s="857"/>
      <c r="AN61" s="857"/>
      <c r="AO61" s="857"/>
      <c r="AP61" s="857"/>
      <c r="AQ61" s="857"/>
      <c r="AR61" s="857"/>
      <c r="AS61" s="857"/>
      <c r="AT61" s="857"/>
      <c r="AU61" s="857"/>
      <c r="AV61" s="857"/>
      <c r="AW61" s="857"/>
      <c r="AX61" s="857"/>
      <c r="AY61" s="857"/>
      <c r="AZ61" s="860"/>
      <c r="BA61" s="860"/>
      <c r="BB61" s="860"/>
      <c r="BC61" s="860"/>
      <c r="BD61" s="860"/>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6"/>
      <c r="R62" s="857"/>
      <c r="S62" s="857"/>
      <c r="T62" s="857"/>
      <c r="U62" s="857"/>
      <c r="V62" s="857"/>
      <c r="W62" s="857"/>
      <c r="X62" s="857"/>
      <c r="Y62" s="857"/>
      <c r="Z62" s="857"/>
      <c r="AA62" s="857"/>
      <c r="AB62" s="857"/>
      <c r="AC62" s="857"/>
      <c r="AD62" s="857"/>
      <c r="AE62" s="858"/>
      <c r="AF62" s="779"/>
      <c r="AG62" s="780"/>
      <c r="AH62" s="780"/>
      <c r="AI62" s="780"/>
      <c r="AJ62" s="781"/>
      <c r="AK62" s="859"/>
      <c r="AL62" s="857"/>
      <c r="AM62" s="857"/>
      <c r="AN62" s="857"/>
      <c r="AO62" s="857"/>
      <c r="AP62" s="857"/>
      <c r="AQ62" s="857"/>
      <c r="AR62" s="857"/>
      <c r="AS62" s="857"/>
      <c r="AT62" s="857"/>
      <c r="AU62" s="857"/>
      <c r="AV62" s="857"/>
      <c r="AW62" s="857"/>
      <c r="AX62" s="857"/>
      <c r="AY62" s="857"/>
      <c r="AZ62" s="860"/>
      <c r="BA62" s="860"/>
      <c r="BB62" s="860"/>
      <c r="BC62" s="860"/>
      <c r="BD62" s="860"/>
      <c r="BE62" s="846"/>
      <c r="BF62" s="846"/>
      <c r="BG62" s="846"/>
      <c r="BH62" s="846"/>
      <c r="BI62" s="847"/>
      <c r="BJ62" s="868"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392</v>
      </c>
      <c r="C63" s="809"/>
      <c r="D63" s="809"/>
      <c r="E63" s="809"/>
      <c r="F63" s="809"/>
      <c r="G63" s="809"/>
      <c r="H63" s="809"/>
      <c r="I63" s="809"/>
      <c r="J63" s="809"/>
      <c r="K63" s="809"/>
      <c r="L63" s="809"/>
      <c r="M63" s="809"/>
      <c r="N63" s="809"/>
      <c r="O63" s="809"/>
      <c r="P63" s="810"/>
      <c r="Q63" s="861"/>
      <c r="R63" s="862"/>
      <c r="S63" s="862"/>
      <c r="T63" s="862"/>
      <c r="U63" s="862"/>
      <c r="V63" s="862"/>
      <c r="W63" s="862"/>
      <c r="X63" s="862"/>
      <c r="Y63" s="862"/>
      <c r="Z63" s="862"/>
      <c r="AA63" s="862"/>
      <c r="AB63" s="862"/>
      <c r="AC63" s="862"/>
      <c r="AD63" s="862"/>
      <c r="AE63" s="863"/>
      <c r="AF63" s="864">
        <v>4878</v>
      </c>
      <c r="AG63" s="865"/>
      <c r="AH63" s="865"/>
      <c r="AI63" s="865"/>
      <c r="AJ63" s="866"/>
      <c r="AK63" s="867"/>
      <c r="AL63" s="862"/>
      <c r="AM63" s="862"/>
      <c r="AN63" s="862"/>
      <c r="AO63" s="862"/>
      <c r="AP63" s="865"/>
      <c r="AQ63" s="865"/>
      <c r="AR63" s="865"/>
      <c r="AS63" s="865"/>
      <c r="AT63" s="865"/>
      <c r="AU63" s="865"/>
      <c r="AV63" s="865"/>
      <c r="AW63" s="865"/>
      <c r="AX63" s="865"/>
      <c r="AY63" s="865"/>
      <c r="AZ63" s="869"/>
      <c r="BA63" s="869"/>
      <c r="BB63" s="869"/>
      <c r="BC63" s="869"/>
      <c r="BD63" s="869"/>
      <c r="BE63" s="870"/>
      <c r="BF63" s="870"/>
      <c r="BG63" s="870"/>
      <c r="BH63" s="870"/>
      <c r="BI63" s="871"/>
      <c r="BJ63" s="872" t="s">
        <v>109</v>
      </c>
      <c r="BK63" s="873"/>
      <c r="BL63" s="873"/>
      <c r="BM63" s="873"/>
      <c r="BN63" s="874"/>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5" t="s">
        <v>374</v>
      </c>
      <c r="AG66" s="831"/>
      <c r="AH66" s="831"/>
      <c r="AI66" s="831"/>
      <c r="AJ66" s="876"/>
      <c r="AK66" s="735" t="s">
        <v>375</v>
      </c>
      <c r="AL66" s="759"/>
      <c r="AM66" s="759"/>
      <c r="AN66" s="759"/>
      <c r="AO66" s="760"/>
      <c r="AP66" s="735" t="s">
        <v>376</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4"/>
      <c r="AH67" s="834"/>
      <c r="AI67" s="834"/>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7"/>
    </row>
    <row r="68" spans="1:131" s="198" customFormat="1" ht="26.25" customHeight="1" thickTop="1" x14ac:dyDescent="0.15">
      <c r="A68" s="209">
        <v>1</v>
      </c>
      <c r="B68" s="892" t="s">
        <v>551</v>
      </c>
      <c r="C68" s="893"/>
      <c r="D68" s="893"/>
      <c r="E68" s="893"/>
      <c r="F68" s="893"/>
      <c r="G68" s="893"/>
      <c r="H68" s="893"/>
      <c r="I68" s="893"/>
      <c r="J68" s="893"/>
      <c r="K68" s="893"/>
      <c r="L68" s="893"/>
      <c r="M68" s="893"/>
      <c r="N68" s="893"/>
      <c r="O68" s="893"/>
      <c r="P68" s="894"/>
      <c r="Q68" s="895">
        <v>9885</v>
      </c>
      <c r="R68" s="889"/>
      <c r="S68" s="889"/>
      <c r="T68" s="889"/>
      <c r="U68" s="889"/>
      <c r="V68" s="889">
        <v>8418</v>
      </c>
      <c r="W68" s="889"/>
      <c r="X68" s="889"/>
      <c r="Y68" s="889"/>
      <c r="Z68" s="889"/>
      <c r="AA68" s="889">
        <v>1467</v>
      </c>
      <c r="AB68" s="889"/>
      <c r="AC68" s="889"/>
      <c r="AD68" s="889"/>
      <c r="AE68" s="889"/>
      <c r="AF68" s="889">
        <v>1467</v>
      </c>
      <c r="AG68" s="889"/>
      <c r="AH68" s="889"/>
      <c r="AI68" s="889"/>
      <c r="AJ68" s="889"/>
      <c r="AK68" s="889" t="s">
        <v>549</v>
      </c>
      <c r="AL68" s="889"/>
      <c r="AM68" s="889"/>
      <c r="AN68" s="889"/>
      <c r="AO68" s="889"/>
      <c r="AP68" s="889" t="s">
        <v>559</v>
      </c>
      <c r="AQ68" s="889"/>
      <c r="AR68" s="889"/>
      <c r="AS68" s="889"/>
      <c r="AT68" s="889"/>
      <c r="AU68" s="889" t="s">
        <v>549</v>
      </c>
      <c r="AV68" s="889"/>
      <c r="AW68" s="889"/>
      <c r="AX68" s="889"/>
      <c r="AY68" s="889"/>
      <c r="AZ68" s="890"/>
      <c r="BA68" s="890"/>
      <c r="BB68" s="890"/>
      <c r="BC68" s="890"/>
      <c r="BD68" s="891"/>
      <c r="BE68" s="216"/>
      <c r="BF68" s="216"/>
      <c r="BG68" s="216"/>
      <c r="BH68" s="216"/>
      <c r="BI68" s="216"/>
      <c r="BJ68" s="216"/>
      <c r="BK68" s="216"/>
      <c r="BL68" s="216"/>
      <c r="BM68" s="216"/>
      <c r="BN68" s="216"/>
      <c r="BO68" s="216"/>
      <c r="BP68" s="216"/>
      <c r="BQ68" s="213">
        <v>62</v>
      </c>
      <c r="BR68" s="218"/>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7"/>
    </row>
    <row r="69" spans="1:131" s="198" customFormat="1" ht="26.25" customHeight="1" x14ac:dyDescent="0.15">
      <c r="A69" s="212">
        <v>2</v>
      </c>
      <c r="B69" s="896" t="s">
        <v>552</v>
      </c>
      <c r="C69" s="897"/>
      <c r="D69" s="897"/>
      <c r="E69" s="897"/>
      <c r="F69" s="897"/>
      <c r="G69" s="897"/>
      <c r="H69" s="897"/>
      <c r="I69" s="897"/>
      <c r="J69" s="897"/>
      <c r="K69" s="897"/>
      <c r="L69" s="897"/>
      <c r="M69" s="897"/>
      <c r="N69" s="897"/>
      <c r="O69" s="897"/>
      <c r="P69" s="898"/>
      <c r="Q69" s="899">
        <v>146</v>
      </c>
      <c r="R69" s="849"/>
      <c r="S69" s="849"/>
      <c r="T69" s="849"/>
      <c r="U69" s="849"/>
      <c r="V69" s="849">
        <v>129</v>
      </c>
      <c r="W69" s="849"/>
      <c r="X69" s="849"/>
      <c r="Y69" s="849"/>
      <c r="Z69" s="849"/>
      <c r="AA69" s="849">
        <v>17</v>
      </c>
      <c r="AB69" s="849"/>
      <c r="AC69" s="849"/>
      <c r="AD69" s="849"/>
      <c r="AE69" s="849"/>
      <c r="AF69" s="849">
        <v>17</v>
      </c>
      <c r="AG69" s="849"/>
      <c r="AH69" s="849"/>
      <c r="AI69" s="849"/>
      <c r="AJ69" s="849"/>
      <c r="AK69" s="849" t="s">
        <v>488</v>
      </c>
      <c r="AL69" s="849"/>
      <c r="AM69" s="849"/>
      <c r="AN69" s="849"/>
      <c r="AO69" s="849"/>
      <c r="AP69" s="849" t="s">
        <v>488</v>
      </c>
      <c r="AQ69" s="849"/>
      <c r="AR69" s="849"/>
      <c r="AS69" s="849"/>
      <c r="AT69" s="849"/>
      <c r="AU69" s="849" t="s">
        <v>488</v>
      </c>
      <c r="AV69" s="849"/>
      <c r="AW69" s="849"/>
      <c r="AX69" s="849"/>
      <c r="AY69" s="849"/>
      <c r="AZ69" s="900"/>
      <c r="BA69" s="900"/>
      <c r="BB69" s="900"/>
      <c r="BC69" s="900"/>
      <c r="BD69" s="901"/>
      <c r="BE69" s="216"/>
      <c r="BF69" s="216"/>
      <c r="BG69" s="216"/>
      <c r="BH69" s="216"/>
      <c r="BI69" s="216"/>
      <c r="BJ69" s="216"/>
      <c r="BK69" s="216"/>
      <c r="BL69" s="216"/>
      <c r="BM69" s="216"/>
      <c r="BN69" s="216"/>
      <c r="BO69" s="216"/>
      <c r="BP69" s="216"/>
      <c r="BQ69" s="213">
        <v>63</v>
      </c>
      <c r="BR69" s="218"/>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7"/>
    </row>
    <row r="70" spans="1:131" s="198" customFormat="1" ht="26.25" customHeight="1" x14ac:dyDescent="0.15">
      <c r="A70" s="212">
        <v>3</v>
      </c>
      <c r="B70" s="896" t="s">
        <v>553</v>
      </c>
      <c r="C70" s="897"/>
      <c r="D70" s="897"/>
      <c r="E70" s="897"/>
      <c r="F70" s="897"/>
      <c r="G70" s="897"/>
      <c r="H70" s="897"/>
      <c r="I70" s="897"/>
      <c r="J70" s="897"/>
      <c r="K70" s="897"/>
      <c r="L70" s="897"/>
      <c r="M70" s="897"/>
      <c r="N70" s="897"/>
      <c r="O70" s="897"/>
      <c r="P70" s="898"/>
      <c r="Q70" s="899">
        <v>1448</v>
      </c>
      <c r="R70" s="849"/>
      <c r="S70" s="849"/>
      <c r="T70" s="849"/>
      <c r="U70" s="849"/>
      <c r="V70" s="849">
        <v>1331</v>
      </c>
      <c r="W70" s="849"/>
      <c r="X70" s="849"/>
      <c r="Y70" s="849"/>
      <c r="Z70" s="849"/>
      <c r="AA70" s="849">
        <v>117</v>
      </c>
      <c r="AB70" s="849"/>
      <c r="AC70" s="849"/>
      <c r="AD70" s="849"/>
      <c r="AE70" s="849"/>
      <c r="AF70" s="849">
        <v>117</v>
      </c>
      <c r="AG70" s="849"/>
      <c r="AH70" s="849"/>
      <c r="AI70" s="849"/>
      <c r="AJ70" s="849"/>
      <c r="AK70" s="849">
        <v>56</v>
      </c>
      <c r="AL70" s="849"/>
      <c r="AM70" s="849"/>
      <c r="AN70" s="849"/>
      <c r="AO70" s="849"/>
      <c r="AP70" s="849">
        <v>2569</v>
      </c>
      <c r="AQ70" s="849"/>
      <c r="AR70" s="849"/>
      <c r="AS70" s="849"/>
      <c r="AT70" s="849"/>
      <c r="AU70" s="849">
        <v>1904</v>
      </c>
      <c r="AV70" s="849"/>
      <c r="AW70" s="849"/>
      <c r="AX70" s="849"/>
      <c r="AY70" s="849"/>
      <c r="AZ70" s="900"/>
      <c r="BA70" s="900"/>
      <c r="BB70" s="900"/>
      <c r="BC70" s="900"/>
      <c r="BD70" s="901"/>
      <c r="BE70" s="216"/>
      <c r="BF70" s="216"/>
      <c r="BG70" s="216"/>
      <c r="BH70" s="216"/>
      <c r="BI70" s="216"/>
      <c r="BJ70" s="216"/>
      <c r="BK70" s="216"/>
      <c r="BL70" s="216"/>
      <c r="BM70" s="216"/>
      <c r="BN70" s="216"/>
      <c r="BO70" s="216"/>
      <c r="BP70" s="216"/>
      <c r="BQ70" s="213">
        <v>64</v>
      </c>
      <c r="BR70" s="218"/>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7"/>
    </row>
    <row r="71" spans="1:131" s="198" customFormat="1" ht="26.25" customHeight="1" x14ac:dyDescent="0.15">
      <c r="A71" s="212">
        <v>4</v>
      </c>
      <c r="B71" s="896" t="s">
        <v>554</v>
      </c>
      <c r="C71" s="897"/>
      <c r="D71" s="897"/>
      <c r="E71" s="897"/>
      <c r="F71" s="897"/>
      <c r="G71" s="897"/>
      <c r="H71" s="897"/>
      <c r="I71" s="897"/>
      <c r="J71" s="897"/>
      <c r="K71" s="897"/>
      <c r="L71" s="897"/>
      <c r="M71" s="897"/>
      <c r="N71" s="897"/>
      <c r="O71" s="897"/>
      <c r="P71" s="898"/>
      <c r="Q71" s="899">
        <f>226+319</f>
        <v>545</v>
      </c>
      <c r="R71" s="849"/>
      <c r="S71" s="849"/>
      <c r="T71" s="849"/>
      <c r="U71" s="849"/>
      <c r="V71" s="849">
        <f>207+312</f>
        <v>519</v>
      </c>
      <c r="W71" s="849"/>
      <c r="X71" s="849"/>
      <c r="Y71" s="849"/>
      <c r="Z71" s="849"/>
      <c r="AA71" s="849">
        <v>26</v>
      </c>
      <c r="AB71" s="849"/>
      <c r="AC71" s="849"/>
      <c r="AD71" s="849"/>
      <c r="AE71" s="849"/>
      <c r="AF71" s="849">
        <v>26</v>
      </c>
      <c r="AG71" s="849"/>
      <c r="AH71" s="849"/>
      <c r="AI71" s="849"/>
      <c r="AJ71" s="849"/>
      <c r="AK71" s="849">
        <v>8</v>
      </c>
      <c r="AL71" s="849"/>
      <c r="AM71" s="849"/>
      <c r="AN71" s="849"/>
      <c r="AO71" s="849"/>
      <c r="AP71" s="849" t="s">
        <v>550</v>
      </c>
      <c r="AQ71" s="849"/>
      <c r="AR71" s="849"/>
      <c r="AS71" s="849"/>
      <c r="AT71" s="849"/>
      <c r="AU71" s="849" t="s">
        <v>550</v>
      </c>
      <c r="AV71" s="849"/>
      <c r="AW71" s="849"/>
      <c r="AX71" s="849"/>
      <c r="AY71" s="849"/>
      <c r="AZ71" s="900"/>
      <c r="BA71" s="900"/>
      <c r="BB71" s="900"/>
      <c r="BC71" s="900"/>
      <c r="BD71" s="901"/>
      <c r="BE71" s="216"/>
      <c r="BF71" s="216"/>
      <c r="BG71" s="216"/>
      <c r="BH71" s="216"/>
      <c r="BI71" s="216"/>
      <c r="BJ71" s="216"/>
      <c r="BK71" s="216"/>
      <c r="BL71" s="216"/>
      <c r="BM71" s="216"/>
      <c r="BN71" s="216"/>
      <c r="BO71" s="216"/>
      <c r="BP71" s="216"/>
      <c r="BQ71" s="213">
        <v>65</v>
      </c>
      <c r="BR71" s="218"/>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7"/>
    </row>
    <row r="72" spans="1:131" s="198" customFormat="1" ht="26.25" customHeight="1" x14ac:dyDescent="0.15">
      <c r="A72" s="212">
        <v>5</v>
      </c>
      <c r="B72" s="896" t="s">
        <v>555</v>
      </c>
      <c r="C72" s="897"/>
      <c r="D72" s="897"/>
      <c r="E72" s="897"/>
      <c r="F72" s="897"/>
      <c r="G72" s="897"/>
      <c r="H72" s="897"/>
      <c r="I72" s="897"/>
      <c r="J72" s="897"/>
      <c r="K72" s="897"/>
      <c r="L72" s="897"/>
      <c r="M72" s="897"/>
      <c r="N72" s="897"/>
      <c r="O72" s="897"/>
      <c r="P72" s="898"/>
      <c r="Q72" s="899">
        <v>60</v>
      </c>
      <c r="R72" s="849"/>
      <c r="S72" s="849"/>
      <c r="T72" s="849"/>
      <c r="U72" s="849"/>
      <c r="V72" s="849">
        <v>55</v>
      </c>
      <c r="W72" s="849"/>
      <c r="X72" s="849"/>
      <c r="Y72" s="849"/>
      <c r="Z72" s="849"/>
      <c r="AA72" s="849">
        <v>6</v>
      </c>
      <c r="AB72" s="849"/>
      <c r="AC72" s="849"/>
      <c r="AD72" s="849"/>
      <c r="AE72" s="849"/>
      <c r="AF72" s="849">
        <v>6</v>
      </c>
      <c r="AG72" s="849"/>
      <c r="AH72" s="849"/>
      <c r="AI72" s="849"/>
      <c r="AJ72" s="849"/>
      <c r="AK72" s="849">
        <v>3</v>
      </c>
      <c r="AL72" s="849"/>
      <c r="AM72" s="849"/>
      <c r="AN72" s="849"/>
      <c r="AO72" s="849"/>
      <c r="AP72" s="849" t="s">
        <v>550</v>
      </c>
      <c r="AQ72" s="849"/>
      <c r="AR72" s="849"/>
      <c r="AS72" s="849"/>
      <c r="AT72" s="849"/>
      <c r="AU72" s="849" t="s">
        <v>550</v>
      </c>
      <c r="AV72" s="849"/>
      <c r="AW72" s="849"/>
      <c r="AX72" s="849"/>
      <c r="AY72" s="849"/>
      <c r="AZ72" s="900"/>
      <c r="BA72" s="900"/>
      <c r="BB72" s="900"/>
      <c r="BC72" s="900"/>
      <c r="BD72" s="901"/>
      <c r="BE72" s="216"/>
      <c r="BF72" s="216"/>
      <c r="BG72" s="216"/>
      <c r="BH72" s="216"/>
      <c r="BI72" s="216"/>
      <c r="BJ72" s="216"/>
      <c r="BK72" s="216"/>
      <c r="BL72" s="216"/>
      <c r="BM72" s="216"/>
      <c r="BN72" s="216"/>
      <c r="BO72" s="216"/>
      <c r="BP72" s="216"/>
      <c r="BQ72" s="213">
        <v>66</v>
      </c>
      <c r="BR72" s="218"/>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7"/>
    </row>
    <row r="73" spans="1:131" s="198" customFormat="1" ht="26.25" customHeight="1" x14ac:dyDescent="0.15">
      <c r="A73" s="212">
        <v>6</v>
      </c>
      <c r="B73" s="896" t="s">
        <v>556</v>
      </c>
      <c r="C73" s="897"/>
      <c r="D73" s="897"/>
      <c r="E73" s="897"/>
      <c r="F73" s="897"/>
      <c r="G73" s="897"/>
      <c r="H73" s="897"/>
      <c r="I73" s="897"/>
      <c r="J73" s="897"/>
      <c r="K73" s="897"/>
      <c r="L73" s="897"/>
      <c r="M73" s="897"/>
      <c r="N73" s="897"/>
      <c r="O73" s="897"/>
      <c r="P73" s="898"/>
      <c r="Q73" s="899">
        <f>97+140783</f>
        <v>140880</v>
      </c>
      <c r="R73" s="849"/>
      <c r="S73" s="849"/>
      <c r="T73" s="849"/>
      <c r="U73" s="849"/>
      <c r="V73" s="849">
        <f>95+138611</f>
        <v>138706</v>
      </c>
      <c r="W73" s="849"/>
      <c r="X73" s="849"/>
      <c r="Y73" s="849"/>
      <c r="Z73" s="849"/>
      <c r="AA73" s="849">
        <v>2175</v>
      </c>
      <c r="AB73" s="849"/>
      <c r="AC73" s="849"/>
      <c r="AD73" s="849"/>
      <c r="AE73" s="849"/>
      <c r="AF73" s="849">
        <v>2175</v>
      </c>
      <c r="AG73" s="849"/>
      <c r="AH73" s="849"/>
      <c r="AI73" s="849"/>
      <c r="AJ73" s="849"/>
      <c r="AK73" s="849">
        <v>99</v>
      </c>
      <c r="AL73" s="849"/>
      <c r="AM73" s="849"/>
      <c r="AN73" s="849"/>
      <c r="AO73" s="849"/>
      <c r="AP73" s="849" t="s">
        <v>550</v>
      </c>
      <c r="AQ73" s="849"/>
      <c r="AR73" s="849"/>
      <c r="AS73" s="849"/>
      <c r="AT73" s="849"/>
      <c r="AU73" s="849" t="s">
        <v>550</v>
      </c>
      <c r="AV73" s="849"/>
      <c r="AW73" s="849"/>
      <c r="AX73" s="849"/>
      <c r="AY73" s="849"/>
      <c r="AZ73" s="900"/>
      <c r="BA73" s="900"/>
      <c r="BB73" s="900"/>
      <c r="BC73" s="900"/>
      <c r="BD73" s="901"/>
      <c r="BE73" s="216"/>
      <c r="BF73" s="216"/>
      <c r="BG73" s="216"/>
      <c r="BH73" s="216"/>
      <c r="BI73" s="216"/>
      <c r="BJ73" s="216"/>
      <c r="BK73" s="216"/>
      <c r="BL73" s="216"/>
      <c r="BM73" s="216"/>
      <c r="BN73" s="216"/>
      <c r="BO73" s="216"/>
      <c r="BP73" s="216"/>
      <c r="BQ73" s="213">
        <v>67</v>
      </c>
      <c r="BR73" s="218"/>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7"/>
    </row>
    <row r="74" spans="1:131" s="198" customFormat="1" ht="26.25" customHeight="1" x14ac:dyDescent="0.15">
      <c r="A74" s="212">
        <v>7</v>
      </c>
      <c r="B74" s="896" t="s">
        <v>557</v>
      </c>
      <c r="C74" s="897"/>
      <c r="D74" s="897"/>
      <c r="E74" s="897"/>
      <c r="F74" s="897"/>
      <c r="G74" s="897"/>
      <c r="H74" s="897"/>
      <c r="I74" s="897"/>
      <c r="J74" s="897"/>
      <c r="K74" s="897"/>
      <c r="L74" s="897"/>
      <c r="M74" s="897"/>
      <c r="N74" s="897"/>
      <c r="O74" s="897"/>
      <c r="P74" s="898"/>
      <c r="Q74" s="899">
        <v>357</v>
      </c>
      <c r="R74" s="849"/>
      <c r="S74" s="849"/>
      <c r="T74" s="849"/>
      <c r="U74" s="849"/>
      <c r="V74" s="849">
        <v>345</v>
      </c>
      <c r="W74" s="849"/>
      <c r="X74" s="849"/>
      <c r="Y74" s="849"/>
      <c r="Z74" s="849"/>
      <c r="AA74" s="849">
        <v>12</v>
      </c>
      <c r="AB74" s="849"/>
      <c r="AC74" s="849"/>
      <c r="AD74" s="849"/>
      <c r="AE74" s="849"/>
      <c r="AF74" s="849">
        <v>12</v>
      </c>
      <c r="AG74" s="849"/>
      <c r="AH74" s="849"/>
      <c r="AI74" s="849"/>
      <c r="AJ74" s="849"/>
      <c r="AK74" s="849">
        <v>15</v>
      </c>
      <c r="AL74" s="849"/>
      <c r="AM74" s="849"/>
      <c r="AN74" s="849"/>
      <c r="AO74" s="849"/>
      <c r="AP74" s="849">
        <v>36</v>
      </c>
      <c r="AQ74" s="849"/>
      <c r="AR74" s="849"/>
      <c r="AS74" s="849"/>
      <c r="AT74" s="849"/>
      <c r="AU74" s="849">
        <v>23</v>
      </c>
      <c r="AV74" s="849"/>
      <c r="AW74" s="849"/>
      <c r="AX74" s="849"/>
      <c r="AY74" s="849"/>
      <c r="AZ74" s="900"/>
      <c r="BA74" s="900"/>
      <c r="BB74" s="900"/>
      <c r="BC74" s="900"/>
      <c r="BD74" s="901"/>
      <c r="BE74" s="216"/>
      <c r="BF74" s="216"/>
      <c r="BG74" s="216"/>
      <c r="BH74" s="216"/>
      <c r="BI74" s="216"/>
      <c r="BJ74" s="216"/>
      <c r="BK74" s="216"/>
      <c r="BL74" s="216"/>
      <c r="BM74" s="216"/>
      <c r="BN74" s="216"/>
      <c r="BO74" s="216"/>
      <c r="BP74" s="216"/>
      <c r="BQ74" s="213">
        <v>68</v>
      </c>
      <c r="BR74" s="218"/>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7"/>
    </row>
    <row r="75" spans="1:131" s="198" customFormat="1" ht="26.25" customHeight="1" x14ac:dyDescent="0.15">
      <c r="A75" s="212">
        <v>8</v>
      </c>
      <c r="B75" s="896" t="s">
        <v>558</v>
      </c>
      <c r="C75" s="897"/>
      <c r="D75" s="897"/>
      <c r="E75" s="897"/>
      <c r="F75" s="897"/>
      <c r="G75" s="897"/>
      <c r="H75" s="897"/>
      <c r="I75" s="897"/>
      <c r="J75" s="897"/>
      <c r="K75" s="897"/>
      <c r="L75" s="897"/>
      <c r="M75" s="897"/>
      <c r="N75" s="897"/>
      <c r="O75" s="897"/>
      <c r="P75" s="898"/>
      <c r="Q75" s="902">
        <v>625</v>
      </c>
      <c r="R75" s="852"/>
      <c r="S75" s="852"/>
      <c r="T75" s="852"/>
      <c r="U75" s="848"/>
      <c r="V75" s="851">
        <v>618</v>
      </c>
      <c r="W75" s="852"/>
      <c r="X75" s="852"/>
      <c r="Y75" s="852"/>
      <c r="Z75" s="848"/>
      <c r="AA75" s="851">
        <v>7</v>
      </c>
      <c r="AB75" s="852"/>
      <c r="AC75" s="852"/>
      <c r="AD75" s="852"/>
      <c r="AE75" s="848"/>
      <c r="AF75" s="851">
        <v>7</v>
      </c>
      <c r="AG75" s="852"/>
      <c r="AH75" s="852"/>
      <c r="AI75" s="852"/>
      <c r="AJ75" s="848"/>
      <c r="AK75" s="851">
        <v>2</v>
      </c>
      <c r="AL75" s="852"/>
      <c r="AM75" s="852"/>
      <c r="AN75" s="852"/>
      <c r="AO75" s="848"/>
      <c r="AP75" s="851">
        <v>491</v>
      </c>
      <c r="AQ75" s="852"/>
      <c r="AR75" s="852"/>
      <c r="AS75" s="852"/>
      <c r="AT75" s="848"/>
      <c r="AU75" s="851">
        <v>179</v>
      </c>
      <c r="AV75" s="852"/>
      <c r="AW75" s="852"/>
      <c r="AX75" s="852"/>
      <c r="AY75" s="848"/>
      <c r="AZ75" s="900"/>
      <c r="BA75" s="900"/>
      <c r="BB75" s="900"/>
      <c r="BC75" s="900"/>
      <c r="BD75" s="901"/>
      <c r="BE75" s="216"/>
      <c r="BF75" s="216"/>
      <c r="BG75" s="216"/>
      <c r="BH75" s="216"/>
      <c r="BI75" s="216"/>
      <c r="BJ75" s="216"/>
      <c r="BK75" s="216"/>
      <c r="BL75" s="216"/>
      <c r="BM75" s="216"/>
      <c r="BN75" s="216"/>
      <c r="BO75" s="216"/>
      <c r="BP75" s="216"/>
      <c r="BQ75" s="213">
        <v>69</v>
      </c>
      <c r="BR75" s="218"/>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7"/>
    </row>
    <row r="76" spans="1:131" s="198" customFormat="1" ht="26.25" customHeight="1" x14ac:dyDescent="0.15">
      <c r="A76" s="212">
        <v>9</v>
      </c>
      <c r="B76" s="896"/>
      <c r="C76" s="897"/>
      <c r="D76" s="897"/>
      <c r="E76" s="897"/>
      <c r="F76" s="897"/>
      <c r="G76" s="897"/>
      <c r="H76" s="897"/>
      <c r="I76" s="897"/>
      <c r="J76" s="897"/>
      <c r="K76" s="897"/>
      <c r="L76" s="897"/>
      <c r="M76" s="897"/>
      <c r="N76" s="897"/>
      <c r="O76" s="897"/>
      <c r="P76" s="898"/>
      <c r="Q76" s="902"/>
      <c r="R76" s="852"/>
      <c r="S76" s="852"/>
      <c r="T76" s="852"/>
      <c r="U76" s="848"/>
      <c r="V76" s="851"/>
      <c r="W76" s="852"/>
      <c r="X76" s="852"/>
      <c r="Y76" s="852"/>
      <c r="Z76" s="848"/>
      <c r="AA76" s="851"/>
      <c r="AB76" s="852"/>
      <c r="AC76" s="852"/>
      <c r="AD76" s="852"/>
      <c r="AE76" s="848"/>
      <c r="AF76" s="851"/>
      <c r="AG76" s="852"/>
      <c r="AH76" s="852"/>
      <c r="AI76" s="852"/>
      <c r="AJ76" s="848"/>
      <c r="AK76" s="851"/>
      <c r="AL76" s="852"/>
      <c r="AM76" s="852"/>
      <c r="AN76" s="852"/>
      <c r="AO76" s="848"/>
      <c r="AP76" s="851"/>
      <c r="AQ76" s="852"/>
      <c r="AR76" s="852"/>
      <c r="AS76" s="852"/>
      <c r="AT76" s="848"/>
      <c r="AU76" s="851"/>
      <c r="AV76" s="852"/>
      <c r="AW76" s="852"/>
      <c r="AX76" s="852"/>
      <c r="AY76" s="848"/>
      <c r="AZ76" s="900"/>
      <c r="BA76" s="900"/>
      <c r="BB76" s="900"/>
      <c r="BC76" s="900"/>
      <c r="BD76" s="901"/>
      <c r="BE76" s="216"/>
      <c r="BF76" s="216"/>
      <c r="BG76" s="216"/>
      <c r="BH76" s="216"/>
      <c r="BI76" s="216"/>
      <c r="BJ76" s="216"/>
      <c r="BK76" s="216"/>
      <c r="BL76" s="216"/>
      <c r="BM76" s="216"/>
      <c r="BN76" s="216"/>
      <c r="BO76" s="216"/>
      <c r="BP76" s="216"/>
      <c r="BQ76" s="213">
        <v>70</v>
      </c>
      <c r="BR76" s="218"/>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7"/>
    </row>
    <row r="77" spans="1:131" s="198" customFormat="1" ht="26.25" customHeight="1" x14ac:dyDescent="0.15">
      <c r="A77" s="212">
        <v>10</v>
      </c>
      <c r="B77" s="896"/>
      <c r="C77" s="897"/>
      <c r="D77" s="897"/>
      <c r="E77" s="897"/>
      <c r="F77" s="897"/>
      <c r="G77" s="897"/>
      <c r="H77" s="897"/>
      <c r="I77" s="897"/>
      <c r="J77" s="897"/>
      <c r="K77" s="897"/>
      <c r="L77" s="897"/>
      <c r="M77" s="897"/>
      <c r="N77" s="897"/>
      <c r="O77" s="897"/>
      <c r="P77" s="898"/>
      <c r="Q77" s="902"/>
      <c r="R77" s="852"/>
      <c r="S77" s="852"/>
      <c r="T77" s="852"/>
      <c r="U77" s="848"/>
      <c r="V77" s="851"/>
      <c r="W77" s="852"/>
      <c r="X77" s="852"/>
      <c r="Y77" s="852"/>
      <c r="Z77" s="848"/>
      <c r="AA77" s="851"/>
      <c r="AB77" s="852"/>
      <c r="AC77" s="852"/>
      <c r="AD77" s="852"/>
      <c r="AE77" s="848"/>
      <c r="AF77" s="851"/>
      <c r="AG77" s="852"/>
      <c r="AH77" s="852"/>
      <c r="AI77" s="852"/>
      <c r="AJ77" s="848"/>
      <c r="AK77" s="851"/>
      <c r="AL77" s="852"/>
      <c r="AM77" s="852"/>
      <c r="AN77" s="852"/>
      <c r="AO77" s="848"/>
      <c r="AP77" s="851"/>
      <c r="AQ77" s="852"/>
      <c r="AR77" s="852"/>
      <c r="AS77" s="852"/>
      <c r="AT77" s="848"/>
      <c r="AU77" s="851"/>
      <c r="AV77" s="852"/>
      <c r="AW77" s="852"/>
      <c r="AX77" s="852"/>
      <c r="AY77" s="848"/>
      <c r="AZ77" s="900"/>
      <c r="BA77" s="900"/>
      <c r="BB77" s="900"/>
      <c r="BC77" s="900"/>
      <c r="BD77" s="901"/>
      <c r="BE77" s="216"/>
      <c r="BF77" s="216"/>
      <c r="BG77" s="216"/>
      <c r="BH77" s="216"/>
      <c r="BI77" s="216"/>
      <c r="BJ77" s="216"/>
      <c r="BK77" s="216"/>
      <c r="BL77" s="216"/>
      <c r="BM77" s="216"/>
      <c r="BN77" s="216"/>
      <c r="BO77" s="216"/>
      <c r="BP77" s="216"/>
      <c r="BQ77" s="213">
        <v>71</v>
      </c>
      <c r="BR77" s="218"/>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7"/>
    </row>
    <row r="78" spans="1:131" s="198" customFormat="1" ht="26.25" customHeight="1" x14ac:dyDescent="0.15">
      <c r="A78" s="212">
        <v>11</v>
      </c>
      <c r="B78" s="896"/>
      <c r="C78" s="897"/>
      <c r="D78" s="897"/>
      <c r="E78" s="897"/>
      <c r="F78" s="897"/>
      <c r="G78" s="897"/>
      <c r="H78" s="897"/>
      <c r="I78" s="897"/>
      <c r="J78" s="897"/>
      <c r="K78" s="897"/>
      <c r="L78" s="897"/>
      <c r="M78" s="897"/>
      <c r="N78" s="897"/>
      <c r="O78" s="897"/>
      <c r="P78" s="898"/>
      <c r="Q78" s="89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0"/>
      <c r="BA78" s="900"/>
      <c r="BB78" s="900"/>
      <c r="BC78" s="900"/>
      <c r="BD78" s="901"/>
      <c r="BE78" s="216"/>
      <c r="BF78" s="216"/>
      <c r="BG78" s="216"/>
      <c r="BH78" s="216"/>
      <c r="BI78" s="216"/>
      <c r="BJ78" s="219"/>
      <c r="BK78" s="219"/>
      <c r="BL78" s="219"/>
      <c r="BM78" s="219"/>
      <c r="BN78" s="219"/>
      <c r="BO78" s="216"/>
      <c r="BP78" s="216"/>
      <c r="BQ78" s="213">
        <v>72</v>
      </c>
      <c r="BR78" s="218"/>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7"/>
    </row>
    <row r="79" spans="1:131" s="198" customFormat="1" ht="26.25" customHeight="1" x14ac:dyDescent="0.15">
      <c r="A79" s="212">
        <v>12</v>
      </c>
      <c r="B79" s="896"/>
      <c r="C79" s="897"/>
      <c r="D79" s="897"/>
      <c r="E79" s="897"/>
      <c r="F79" s="897"/>
      <c r="G79" s="897"/>
      <c r="H79" s="897"/>
      <c r="I79" s="897"/>
      <c r="J79" s="897"/>
      <c r="K79" s="897"/>
      <c r="L79" s="897"/>
      <c r="M79" s="897"/>
      <c r="N79" s="897"/>
      <c r="O79" s="897"/>
      <c r="P79" s="898"/>
      <c r="Q79" s="89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0"/>
      <c r="BA79" s="900"/>
      <c r="BB79" s="900"/>
      <c r="BC79" s="900"/>
      <c r="BD79" s="901"/>
      <c r="BE79" s="216"/>
      <c r="BF79" s="216"/>
      <c r="BG79" s="216"/>
      <c r="BH79" s="216"/>
      <c r="BI79" s="216"/>
      <c r="BJ79" s="219"/>
      <c r="BK79" s="219"/>
      <c r="BL79" s="219"/>
      <c r="BM79" s="219"/>
      <c r="BN79" s="219"/>
      <c r="BO79" s="216"/>
      <c r="BP79" s="216"/>
      <c r="BQ79" s="213">
        <v>73</v>
      </c>
      <c r="BR79" s="218"/>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7"/>
    </row>
    <row r="80" spans="1:131" s="198" customFormat="1" ht="26.25" customHeight="1" x14ac:dyDescent="0.15">
      <c r="A80" s="212">
        <v>13</v>
      </c>
      <c r="B80" s="896"/>
      <c r="C80" s="897"/>
      <c r="D80" s="897"/>
      <c r="E80" s="897"/>
      <c r="F80" s="897"/>
      <c r="G80" s="897"/>
      <c r="H80" s="897"/>
      <c r="I80" s="897"/>
      <c r="J80" s="897"/>
      <c r="K80" s="897"/>
      <c r="L80" s="897"/>
      <c r="M80" s="897"/>
      <c r="N80" s="897"/>
      <c r="O80" s="897"/>
      <c r="P80" s="898"/>
      <c r="Q80" s="899"/>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0"/>
      <c r="BA80" s="900"/>
      <c r="BB80" s="900"/>
      <c r="BC80" s="900"/>
      <c r="BD80" s="901"/>
      <c r="BE80" s="216"/>
      <c r="BF80" s="216"/>
      <c r="BG80" s="216"/>
      <c r="BH80" s="216"/>
      <c r="BI80" s="216"/>
      <c r="BJ80" s="216"/>
      <c r="BK80" s="216"/>
      <c r="BL80" s="216"/>
      <c r="BM80" s="216"/>
      <c r="BN80" s="216"/>
      <c r="BO80" s="216"/>
      <c r="BP80" s="216"/>
      <c r="BQ80" s="213">
        <v>74</v>
      </c>
      <c r="BR80" s="218"/>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7"/>
    </row>
    <row r="81" spans="1:131" s="198" customFormat="1" ht="26.25" customHeight="1" x14ac:dyDescent="0.15">
      <c r="A81" s="212">
        <v>14</v>
      </c>
      <c r="B81" s="896"/>
      <c r="C81" s="897"/>
      <c r="D81" s="897"/>
      <c r="E81" s="897"/>
      <c r="F81" s="897"/>
      <c r="G81" s="897"/>
      <c r="H81" s="897"/>
      <c r="I81" s="897"/>
      <c r="J81" s="897"/>
      <c r="K81" s="897"/>
      <c r="L81" s="897"/>
      <c r="M81" s="897"/>
      <c r="N81" s="897"/>
      <c r="O81" s="897"/>
      <c r="P81" s="898"/>
      <c r="Q81" s="89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0"/>
      <c r="BA81" s="900"/>
      <c r="BB81" s="900"/>
      <c r="BC81" s="900"/>
      <c r="BD81" s="901"/>
      <c r="BE81" s="216"/>
      <c r="BF81" s="216"/>
      <c r="BG81" s="216"/>
      <c r="BH81" s="216"/>
      <c r="BI81" s="216"/>
      <c r="BJ81" s="216"/>
      <c r="BK81" s="216"/>
      <c r="BL81" s="216"/>
      <c r="BM81" s="216"/>
      <c r="BN81" s="216"/>
      <c r="BO81" s="216"/>
      <c r="BP81" s="216"/>
      <c r="BQ81" s="213">
        <v>75</v>
      </c>
      <c r="BR81" s="218"/>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7"/>
    </row>
    <row r="82" spans="1:131" s="198" customFormat="1" ht="26.25" customHeight="1" x14ac:dyDescent="0.15">
      <c r="A82" s="212">
        <v>15</v>
      </c>
      <c r="B82" s="896"/>
      <c r="C82" s="897"/>
      <c r="D82" s="897"/>
      <c r="E82" s="897"/>
      <c r="F82" s="897"/>
      <c r="G82" s="897"/>
      <c r="H82" s="897"/>
      <c r="I82" s="897"/>
      <c r="J82" s="897"/>
      <c r="K82" s="897"/>
      <c r="L82" s="897"/>
      <c r="M82" s="897"/>
      <c r="N82" s="897"/>
      <c r="O82" s="897"/>
      <c r="P82" s="898"/>
      <c r="Q82" s="899"/>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0"/>
      <c r="BA82" s="900"/>
      <c r="BB82" s="900"/>
      <c r="BC82" s="900"/>
      <c r="BD82" s="901"/>
      <c r="BE82" s="216"/>
      <c r="BF82" s="216"/>
      <c r="BG82" s="216"/>
      <c r="BH82" s="216"/>
      <c r="BI82" s="216"/>
      <c r="BJ82" s="216"/>
      <c r="BK82" s="216"/>
      <c r="BL82" s="216"/>
      <c r="BM82" s="216"/>
      <c r="BN82" s="216"/>
      <c r="BO82" s="216"/>
      <c r="BP82" s="216"/>
      <c r="BQ82" s="213">
        <v>76</v>
      </c>
      <c r="BR82" s="218"/>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7"/>
    </row>
    <row r="83" spans="1:131" s="198" customFormat="1" ht="26.25" customHeight="1" x14ac:dyDescent="0.15">
      <c r="A83" s="212">
        <v>16</v>
      </c>
      <c r="B83" s="896"/>
      <c r="C83" s="897"/>
      <c r="D83" s="897"/>
      <c r="E83" s="897"/>
      <c r="F83" s="897"/>
      <c r="G83" s="897"/>
      <c r="H83" s="897"/>
      <c r="I83" s="897"/>
      <c r="J83" s="897"/>
      <c r="K83" s="897"/>
      <c r="L83" s="897"/>
      <c r="M83" s="897"/>
      <c r="N83" s="897"/>
      <c r="O83" s="897"/>
      <c r="P83" s="898"/>
      <c r="Q83" s="89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0"/>
      <c r="BA83" s="900"/>
      <c r="BB83" s="900"/>
      <c r="BC83" s="900"/>
      <c r="BD83" s="901"/>
      <c r="BE83" s="216"/>
      <c r="BF83" s="216"/>
      <c r="BG83" s="216"/>
      <c r="BH83" s="216"/>
      <c r="BI83" s="216"/>
      <c r="BJ83" s="216"/>
      <c r="BK83" s="216"/>
      <c r="BL83" s="216"/>
      <c r="BM83" s="216"/>
      <c r="BN83" s="216"/>
      <c r="BO83" s="216"/>
      <c r="BP83" s="216"/>
      <c r="BQ83" s="213">
        <v>77</v>
      </c>
      <c r="BR83" s="218"/>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7"/>
    </row>
    <row r="84" spans="1:131" s="198" customFormat="1" ht="26.25" customHeight="1" x14ac:dyDescent="0.15">
      <c r="A84" s="212">
        <v>17</v>
      </c>
      <c r="B84" s="896"/>
      <c r="C84" s="897"/>
      <c r="D84" s="897"/>
      <c r="E84" s="897"/>
      <c r="F84" s="897"/>
      <c r="G84" s="897"/>
      <c r="H84" s="897"/>
      <c r="I84" s="897"/>
      <c r="J84" s="897"/>
      <c r="K84" s="897"/>
      <c r="L84" s="897"/>
      <c r="M84" s="897"/>
      <c r="N84" s="897"/>
      <c r="O84" s="897"/>
      <c r="P84" s="898"/>
      <c r="Q84" s="89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0"/>
      <c r="BA84" s="900"/>
      <c r="BB84" s="900"/>
      <c r="BC84" s="900"/>
      <c r="BD84" s="901"/>
      <c r="BE84" s="216"/>
      <c r="BF84" s="216"/>
      <c r="BG84" s="216"/>
      <c r="BH84" s="216"/>
      <c r="BI84" s="216"/>
      <c r="BJ84" s="216"/>
      <c r="BK84" s="216"/>
      <c r="BL84" s="216"/>
      <c r="BM84" s="216"/>
      <c r="BN84" s="216"/>
      <c r="BO84" s="216"/>
      <c r="BP84" s="216"/>
      <c r="BQ84" s="213">
        <v>78</v>
      </c>
      <c r="BR84" s="218"/>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7"/>
    </row>
    <row r="85" spans="1:131" s="198" customFormat="1" ht="26.25" customHeight="1" x14ac:dyDescent="0.15">
      <c r="A85" s="212">
        <v>18</v>
      </c>
      <c r="B85" s="896"/>
      <c r="C85" s="897"/>
      <c r="D85" s="897"/>
      <c r="E85" s="897"/>
      <c r="F85" s="897"/>
      <c r="G85" s="897"/>
      <c r="H85" s="897"/>
      <c r="I85" s="897"/>
      <c r="J85" s="897"/>
      <c r="K85" s="897"/>
      <c r="L85" s="897"/>
      <c r="M85" s="897"/>
      <c r="N85" s="897"/>
      <c r="O85" s="897"/>
      <c r="P85" s="898"/>
      <c r="Q85" s="89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0"/>
      <c r="BA85" s="900"/>
      <c r="BB85" s="900"/>
      <c r="BC85" s="900"/>
      <c r="BD85" s="901"/>
      <c r="BE85" s="216"/>
      <c r="BF85" s="216"/>
      <c r="BG85" s="216"/>
      <c r="BH85" s="216"/>
      <c r="BI85" s="216"/>
      <c r="BJ85" s="216"/>
      <c r="BK85" s="216"/>
      <c r="BL85" s="216"/>
      <c r="BM85" s="216"/>
      <c r="BN85" s="216"/>
      <c r="BO85" s="216"/>
      <c r="BP85" s="216"/>
      <c r="BQ85" s="213">
        <v>79</v>
      </c>
      <c r="BR85" s="218"/>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7"/>
    </row>
    <row r="86" spans="1:131" s="198" customFormat="1" ht="26.25" customHeight="1" x14ac:dyDescent="0.15">
      <c r="A86" s="212">
        <v>19</v>
      </c>
      <c r="B86" s="896"/>
      <c r="C86" s="897"/>
      <c r="D86" s="897"/>
      <c r="E86" s="897"/>
      <c r="F86" s="897"/>
      <c r="G86" s="897"/>
      <c r="H86" s="897"/>
      <c r="I86" s="897"/>
      <c r="J86" s="897"/>
      <c r="K86" s="897"/>
      <c r="L86" s="897"/>
      <c r="M86" s="897"/>
      <c r="N86" s="897"/>
      <c r="O86" s="897"/>
      <c r="P86" s="898"/>
      <c r="Q86" s="89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0"/>
      <c r="BA86" s="900"/>
      <c r="BB86" s="900"/>
      <c r="BC86" s="900"/>
      <c r="BD86" s="901"/>
      <c r="BE86" s="216"/>
      <c r="BF86" s="216"/>
      <c r="BG86" s="216"/>
      <c r="BH86" s="216"/>
      <c r="BI86" s="216"/>
      <c r="BJ86" s="216"/>
      <c r="BK86" s="216"/>
      <c r="BL86" s="216"/>
      <c r="BM86" s="216"/>
      <c r="BN86" s="216"/>
      <c r="BO86" s="216"/>
      <c r="BP86" s="216"/>
      <c r="BQ86" s="213">
        <v>80</v>
      </c>
      <c r="BR86" s="218"/>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7"/>
    </row>
    <row r="88" spans="1:131" s="198" customFormat="1" ht="26.25" customHeight="1" thickBot="1" x14ac:dyDescent="0.2">
      <c r="A88" s="215" t="s">
        <v>367</v>
      </c>
      <c r="B88" s="808" t="s">
        <v>396</v>
      </c>
      <c r="C88" s="809"/>
      <c r="D88" s="809"/>
      <c r="E88" s="809"/>
      <c r="F88" s="809"/>
      <c r="G88" s="809"/>
      <c r="H88" s="809"/>
      <c r="I88" s="809"/>
      <c r="J88" s="809"/>
      <c r="K88" s="809"/>
      <c r="L88" s="809"/>
      <c r="M88" s="809"/>
      <c r="N88" s="809"/>
      <c r="O88" s="809"/>
      <c r="P88" s="810"/>
      <c r="Q88" s="861"/>
      <c r="R88" s="862"/>
      <c r="S88" s="862"/>
      <c r="T88" s="862"/>
      <c r="U88" s="862"/>
      <c r="V88" s="862"/>
      <c r="W88" s="862"/>
      <c r="X88" s="862"/>
      <c r="Y88" s="862"/>
      <c r="Z88" s="862"/>
      <c r="AA88" s="862"/>
      <c r="AB88" s="862"/>
      <c r="AC88" s="862"/>
      <c r="AD88" s="862"/>
      <c r="AE88" s="862"/>
      <c r="AF88" s="865">
        <f>SUM(AF68:AJ75)</f>
        <v>3827</v>
      </c>
      <c r="AG88" s="865"/>
      <c r="AH88" s="865"/>
      <c r="AI88" s="865"/>
      <c r="AJ88" s="865"/>
      <c r="AK88" s="862"/>
      <c r="AL88" s="862"/>
      <c r="AM88" s="862"/>
      <c r="AN88" s="862"/>
      <c r="AO88" s="862"/>
      <c r="AP88" s="865">
        <f>SUM(AP68:AT75)</f>
        <v>3096</v>
      </c>
      <c r="AQ88" s="865"/>
      <c r="AR88" s="865"/>
      <c r="AS88" s="865"/>
      <c r="AT88" s="865"/>
      <c r="AU88" s="865">
        <f>SUM(AU68:AY75)</f>
        <v>2106</v>
      </c>
      <c r="AV88" s="865"/>
      <c r="AW88" s="865"/>
      <c r="AX88" s="865"/>
      <c r="AY88" s="865"/>
      <c r="AZ88" s="870"/>
      <c r="BA88" s="870"/>
      <c r="BB88" s="870"/>
      <c r="BC88" s="870"/>
      <c r="BD88" s="871"/>
      <c r="BE88" s="216"/>
      <c r="BF88" s="216"/>
      <c r="BG88" s="216"/>
      <c r="BH88" s="216"/>
      <c r="BI88" s="216"/>
      <c r="BJ88" s="216"/>
      <c r="BK88" s="216"/>
      <c r="BL88" s="216"/>
      <c r="BM88" s="216"/>
      <c r="BN88" s="216"/>
      <c r="BO88" s="216"/>
      <c r="BP88" s="216"/>
      <c r="BQ88" s="213">
        <v>82</v>
      </c>
      <c r="BR88" s="218"/>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397</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CR7</f>
        <v>100</v>
      </c>
      <c r="CS102" s="873"/>
      <c r="CT102" s="873"/>
      <c r="CU102" s="873"/>
      <c r="CV102" s="914"/>
      <c r="CW102" s="913"/>
      <c r="CX102" s="873"/>
      <c r="CY102" s="873"/>
      <c r="CZ102" s="873"/>
      <c r="DA102" s="914"/>
      <c r="DB102" s="913"/>
      <c r="DC102" s="873"/>
      <c r="DD102" s="873"/>
      <c r="DE102" s="873"/>
      <c r="DF102" s="914"/>
      <c r="DG102" s="913"/>
      <c r="DH102" s="873"/>
      <c r="DI102" s="873"/>
      <c r="DJ102" s="873"/>
      <c r="DK102" s="914"/>
      <c r="DL102" s="913"/>
      <c r="DM102" s="873"/>
      <c r="DN102" s="873"/>
      <c r="DO102" s="873"/>
      <c r="DP102" s="914"/>
      <c r="DQ102" s="913"/>
      <c r="DR102" s="873"/>
      <c r="DS102" s="873"/>
      <c r="DT102" s="873"/>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405</v>
      </c>
      <c r="AB109" s="916"/>
      <c r="AC109" s="916"/>
      <c r="AD109" s="916"/>
      <c r="AE109" s="917"/>
      <c r="AF109" s="915" t="s">
        <v>284</v>
      </c>
      <c r="AG109" s="916"/>
      <c r="AH109" s="916"/>
      <c r="AI109" s="916"/>
      <c r="AJ109" s="917"/>
      <c r="AK109" s="915" t="s">
        <v>283</v>
      </c>
      <c r="AL109" s="916"/>
      <c r="AM109" s="916"/>
      <c r="AN109" s="916"/>
      <c r="AO109" s="917"/>
      <c r="AP109" s="915" t="s">
        <v>406</v>
      </c>
      <c r="AQ109" s="916"/>
      <c r="AR109" s="916"/>
      <c r="AS109" s="916"/>
      <c r="AT109" s="918"/>
      <c r="AU109" s="937" t="s">
        <v>404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405</v>
      </c>
      <c r="BR109" s="916"/>
      <c r="BS109" s="916"/>
      <c r="BT109" s="916"/>
      <c r="BU109" s="917"/>
      <c r="BV109" s="915" t="s">
        <v>284</v>
      </c>
      <c r="BW109" s="916"/>
      <c r="BX109" s="916"/>
      <c r="BY109" s="916"/>
      <c r="BZ109" s="917"/>
      <c r="CA109" s="915" t="s">
        <v>283</v>
      </c>
      <c r="CB109" s="916"/>
      <c r="CC109" s="916"/>
      <c r="CD109" s="916"/>
      <c r="CE109" s="917"/>
      <c r="CF109" s="938" t="s">
        <v>406</v>
      </c>
      <c r="CG109" s="938"/>
      <c r="CH109" s="938"/>
      <c r="CI109" s="938"/>
      <c r="CJ109" s="938"/>
      <c r="CK109" s="915" t="s">
        <v>407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405</v>
      </c>
      <c r="DH109" s="916"/>
      <c r="DI109" s="916"/>
      <c r="DJ109" s="916"/>
      <c r="DK109" s="917"/>
      <c r="DL109" s="915" t="s">
        <v>284</v>
      </c>
      <c r="DM109" s="916"/>
      <c r="DN109" s="916"/>
      <c r="DO109" s="916"/>
      <c r="DP109" s="917"/>
      <c r="DQ109" s="915" t="s">
        <v>283</v>
      </c>
      <c r="DR109" s="916"/>
      <c r="DS109" s="916"/>
      <c r="DT109" s="916"/>
      <c r="DU109" s="917"/>
      <c r="DV109" s="915" t="s">
        <v>406</v>
      </c>
      <c r="DW109" s="916"/>
      <c r="DX109" s="916"/>
      <c r="DY109" s="916"/>
      <c r="DZ109" s="918"/>
    </row>
    <row r="110" spans="1:131" s="197" customFormat="1" ht="26.25" customHeight="1" x14ac:dyDescent="0.15">
      <c r="A110" s="919" t="s">
        <v>408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3261956</v>
      </c>
      <c r="AB110" s="923"/>
      <c r="AC110" s="923"/>
      <c r="AD110" s="923"/>
      <c r="AE110" s="924"/>
      <c r="AF110" s="925">
        <v>3456192</v>
      </c>
      <c r="AG110" s="923"/>
      <c r="AH110" s="923"/>
      <c r="AI110" s="923"/>
      <c r="AJ110" s="924"/>
      <c r="AK110" s="925">
        <v>3628379</v>
      </c>
      <c r="AL110" s="923"/>
      <c r="AM110" s="923"/>
      <c r="AN110" s="923"/>
      <c r="AO110" s="924"/>
      <c r="AP110" s="926">
        <v>27.7</v>
      </c>
      <c r="AQ110" s="927"/>
      <c r="AR110" s="927"/>
      <c r="AS110" s="927"/>
      <c r="AT110" s="928"/>
      <c r="AU110" s="929" t="s">
        <v>61</v>
      </c>
      <c r="AV110" s="930"/>
      <c r="AW110" s="930"/>
      <c r="AX110" s="930"/>
      <c r="AY110" s="931"/>
      <c r="AZ110" s="973" t="s">
        <v>409</v>
      </c>
      <c r="BA110" s="920"/>
      <c r="BB110" s="920"/>
      <c r="BC110" s="920"/>
      <c r="BD110" s="920"/>
      <c r="BE110" s="920"/>
      <c r="BF110" s="920"/>
      <c r="BG110" s="920"/>
      <c r="BH110" s="920"/>
      <c r="BI110" s="920"/>
      <c r="BJ110" s="920"/>
      <c r="BK110" s="920"/>
      <c r="BL110" s="920"/>
      <c r="BM110" s="920"/>
      <c r="BN110" s="920"/>
      <c r="BO110" s="920"/>
      <c r="BP110" s="921"/>
      <c r="BQ110" s="959">
        <v>36890299</v>
      </c>
      <c r="BR110" s="960"/>
      <c r="BS110" s="960"/>
      <c r="BT110" s="960"/>
      <c r="BU110" s="960"/>
      <c r="BV110" s="960">
        <v>37288610</v>
      </c>
      <c r="BW110" s="960"/>
      <c r="BX110" s="960"/>
      <c r="BY110" s="960"/>
      <c r="BZ110" s="960"/>
      <c r="CA110" s="960">
        <v>36940689</v>
      </c>
      <c r="CB110" s="960"/>
      <c r="CC110" s="960"/>
      <c r="CD110" s="960"/>
      <c r="CE110" s="960"/>
      <c r="CF110" s="974">
        <v>282.10000000000002</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412</v>
      </c>
      <c r="DH110" s="960"/>
      <c r="DI110" s="960"/>
      <c r="DJ110" s="960"/>
      <c r="DK110" s="960"/>
      <c r="DL110" s="960" t="s">
        <v>412</v>
      </c>
      <c r="DM110" s="960"/>
      <c r="DN110" s="960"/>
      <c r="DO110" s="960"/>
      <c r="DP110" s="960"/>
      <c r="DQ110" s="960" t="s">
        <v>412</v>
      </c>
      <c r="DR110" s="960"/>
      <c r="DS110" s="960"/>
      <c r="DT110" s="960"/>
      <c r="DU110" s="960"/>
      <c r="DV110" s="961" t="s">
        <v>412</v>
      </c>
      <c r="DW110" s="961"/>
      <c r="DX110" s="961"/>
      <c r="DY110" s="961"/>
      <c r="DZ110" s="962"/>
    </row>
    <row r="111" spans="1:131" s="197" customFormat="1" ht="26.25" customHeight="1" x14ac:dyDescent="0.15">
      <c r="A111" s="963" t="s">
        <v>413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414</v>
      </c>
      <c r="BA111" s="983"/>
      <c r="BB111" s="983"/>
      <c r="BC111" s="983"/>
      <c r="BD111" s="983"/>
      <c r="BE111" s="983"/>
      <c r="BF111" s="983"/>
      <c r="BG111" s="983"/>
      <c r="BH111" s="983"/>
      <c r="BI111" s="983"/>
      <c r="BJ111" s="983"/>
      <c r="BK111" s="983"/>
      <c r="BL111" s="983"/>
      <c r="BM111" s="983"/>
      <c r="BN111" s="983"/>
      <c r="BO111" s="983"/>
      <c r="BP111" s="984"/>
      <c r="BQ111" s="952" t="s">
        <v>415</v>
      </c>
      <c r="BR111" s="953"/>
      <c r="BS111" s="953"/>
      <c r="BT111" s="953"/>
      <c r="BU111" s="953"/>
      <c r="BV111" s="953" t="s">
        <v>415</v>
      </c>
      <c r="BW111" s="953"/>
      <c r="BX111" s="953"/>
      <c r="BY111" s="953"/>
      <c r="BZ111" s="953"/>
      <c r="CA111" s="953" t="s">
        <v>415</v>
      </c>
      <c r="CB111" s="953"/>
      <c r="CC111" s="953"/>
      <c r="CD111" s="953"/>
      <c r="CE111" s="953"/>
      <c r="CF111" s="947" t="s">
        <v>415</v>
      </c>
      <c r="CG111" s="948"/>
      <c r="CH111" s="948"/>
      <c r="CI111" s="948"/>
      <c r="CJ111" s="948"/>
      <c r="CK111" s="978"/>
      <c r="CL111" s="979"/>
      <c r="CM111" s="949" t="s">
        <v>416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415</v>
      </c>
      <c r="DH111" s="953"/>
      <c r="DI111" s="953"/>
      <c r="DJ111" s="953"/>
      <c r="DK111" s="953"/>
      <c r="DL111" s="953" t="s">
        <v>415</v>
      </c>
      <c r="DM111" s="953"/>
      <c r="DN111" s="953"/>
      <c r="DO111" s="953"/>
      <c r="DP111" s="953"/>
      <c r="DQ111" s="953" t="s">
        <v>415</v>
      </c>
      <c r="DR111" s="953"/>
      <c r="DS111" s="953"/>
      <c r="DT111" s="953"/>
      <c r="DU111" s="953"/>
      <c r="DV111" s="954" t="s">
        <v>415</v>
      </c>
      <c r="DW111" s="954"/>
      <c r="DX111" s="954"/>
      <c r="DY111" s="954"/>
      <c r="DZ111" s="955"/>
    </row>
    <row r="112" spans="1:131" s="197" customFormat="1" ht="26.25" customHeight="1" x14ac:dyDescent="0.15">
      <c r="A112" s="985" t="s">
        <v>417</v>
      </c>
      <c r="B112" s="986"/>
      <c r="C112" s="983" t="s">
        <v>418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415</v>
      </c>
      <c r="AB112" s="992"/>
      <c r="AC112" s="992"/>
      <c r="AD112" s="992"/>
      <c r="AE112" s="993"/>
      <c r="AF112" s="994" t="s">
        <v>415</v>
      </c>
      <c r="AG112" s="992"/>
      <c r="AH112" s="992"/>
      <c r="AI112" s="992"/>
      <c r="AJ112" s="993"/>
      <c r="AK112" s="994" t="s">
        <v>415</v>
      </c>
      <c r="AL112" s="992"/>
      <c r="AM112" s="992"/>
      <c r="AN112" s="992"/>
      <c r="AO112" s="993"/>
      <c r="AP112" s="995" t="s">
        <v>415</v>
      </c>
      <c r="AQ112" s="996"/>
      <c r="AR112" s="996"/>
      <c r="AS112" s="996"/>
      <c r="AT112" s="997"/>
      <c r="AU112" s="932"/>
      <c r="AV112" s="933"/>
      <c r="AW112" s="933"/>
      <c r="AX112" s="933"/>
      <c r="AY112" s="934"/>
      <c r="AZ112" s="982" t="s">
        <v>419</v>
      </c>
      <c r="BA112" s="983"/>
      <c r="BB112" s="983"/>
      <c r="BC112" s="983"/>
      <c r="BD112" s="983"/>
      <c r="BE112" s="983"/>
      <c r="BF112" s="983"/>
      <c r="BG112" s="983"/>
      <c r="BH112" s="983"/>
      <c r="BI112" s="983"/>
      <c r="BJ112" s="983"/>
      <c r="BK112" s="983"/>
      <c r="BL112" s="983"/>
      <c r="BM112" s="983"/>
      <c r="BN112" s="983"/>
      <c r="BO112" s="983"/>
      <c r="BP112" s="984"/>
      <c r="BQ112" s="952">
        <v>16840861</v>
      </c>
      <c r="BR112" s="953"/>
      <c r="BS112" s="953"/>
      <c r="BT112" s="953"/>
      <c r="BU112" s="953"/>
      <c r="BV112" s="953">
        <v>15716903</v>
      </c>
      <c r="BW112" s="953"/>
      <c r="BX112" s="953"/>
      <c r="BY112" s="953"/>
      <c r="BZ112" s="953"/>
      <c r="CA112" s="953">
        <v>14932210</v>
      </c>
      <c r="CB112" s="953"/>
      <c r="CC112" s="953"/>
      <c r="CD112" s="953"/>
      <c r="CE112" s="953"/>
      <c r="CF112" s="947">
        <v>114</v>
      </c>
      <c r="CG112" s="948"/>
      <c r="CH112" s="948"/>
      <c r="CI112" s="948"/>
      <c r="CJ112" s="948"/>
      <c r="CK112" s="978"/>
      <c r="CL112" s="979"/>
      <c r="CM112" s="949" t="s">
        <v>420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415</v>
      </c>
      <c r="DH112" s="953"/>
      <c r="DI112" s="953"/>
      <c r="DJ112" s="953"/>
      <c r="DK112" s="953"/>
      <c r="DL112" s="953" t="s">
        <v>415</v>
      </c>
      <c r="DM112" s="953"/>
      <c r="DN112" s="953"/>
      <c r="DO112" s="953"/>
      <c r="DP112" s="953"/>
      <c r="DQ112" s="953" t="s">
        <v>415</v>
      </c>
      <c r="DR112" s="953"/>
      <c r="DS112" s="953"/>
      <c r="DT112" s="953"/>
      <c r="DU112" s="953"/>
      <c r="DV112" s="954" t="s">
        <v>415</v>
      </c>
      <c r="DW112" s="954"/>
      <c r="DX112" s="954"/>
      <c r="DY112" s="954"/>
      <c r="DZ112" s="955"/>
    </row>
    <row r="113" spans="1:130" s="197" customFormat="1" ht="26.25" customHeight="1" x14ac:dyDescent="0.15">
      <c r="A113" s="987"/>
      <c r="B113" s="988"/>
      <c r="C113" s="983" t="s">
        <v>421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1149293</v>
      </c>
      <c r="AB113" s="967"/>
      <c r="AC113" s="967"/>
      <c r="AD113" s="967"/>
      <c r="AE113" s="968"/>
      <c r="AF113" s="969">
        <v>1230869</v>
      </c>
      <c r="AG113" s="967"/>
      <c r="AH113" s="967"/>
      <c r="AI113" s="967"/>
      <c r="AJ113" s="968"/>
      <c r="AK113" s="969">
        <v>1248687</v>
      </c>
      <c r="AL113" s="967"/>
      <c r="AM113" s="967"/>
      <c r="AN113" s="967"/>
      <c r="AO113" s="968"/>
      <c r="AP113" s="970">
        <v>9.5</v>
      </c>
      <c r="AQ113" s="971"/>
      <c r="AR113" s="971"/>
      <c r="AS113" s="971"/>
      <c r="AT113" s="972"/>
      <c r="AU113" s="932"/>
      <c r="AV113" s="933"/>
      <c r="AW113" s="933"/>
      <c r="AX113" s="933"/>
      <c r="AY113" s="934"/>
      <c r="AZ113" s="982" t="s">
        <v>422</v>
      </c>
      <c r="BA113" s="983"/>
      <c r="BB113" s="983"/>
      <c r="BC113" s="983"/>
      <c r="BD113" s="983"/>
      <c r="BE113" s="983"/>
      <c r="BF113" s="983"/>
      <c r="BG113" s="983"/>
      <c r="BH113" s="983"/>
      <c r="BI113" s="983"/>
      <c r="BJ113" s="983"/>
      <c r="BK113" s="983"/>
      <c r="BL113" s="983"/>
      <c r="BM113" s="983"/>
      <c r="BN113" s="983"/>
      <c r="BO113" s="983"/>
      <c r="BP113" s="984"/>
      <c r="BQ113" s="952">
        <v>2478524</v>
      </c>
      <c r="BR113" s="953"/>
      <c r="BS113" s="953"/>
      <c r="BT113" s="953"/>
      <c r="BU113" s="953"/>
      <c r="BV113" s="953">
        <v>2305241</v>
      </c>
      <c r="BW113" s="953"/>
      <c r="BX113" s="953"/>
      <c r="BY113" s="953"/>
      <c r="BZ113" s="953"/>
      <c r="CA113" s="953">
        <v>2106312</v>
      </c>
      <c r="CB113" s="953"/>
      <c r="CC113" s="953"/>
      <c r="CD113" s="953"/>
      <c r="CE113" s="953"/>
      <c r="CF113" s="947">
        <v>16.100000000000001</v>
      </c>
      <c r="CG113" s="948"/>
      <c r="CH113" s="948"/>
      <c r="CI113" s="948"/>
      <c r="CJ113" s="948"/>
      <c r="CK113" s="978"/>
      <c r="CL113" s="979"/>
      <c r="CM113" s="949" t="s">
        <v>423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415</v>
      </c>
      <c r="DH113" s="992"/>
      <c r="DI113" s="992"/>
      <c r="DJ113" s="992"/>
      <c r="DK113" s="993"/>
      <c r="DL113" s="994" t="s">
        <v>415</v>
      </c>
      <c r="DM113" s="992"/>
      <c r="DN113" s="992"/>
      <c r="DO113" s="992"/>
      <c r="DP113" s="993"/>
      <c r="DQ113" s="994" t="s">
        <v>415</v>
      </c>
      <c r="DR113" s="992"/>
      <c r="DS113" s="992"/>
      <c r="DT113" s="992"/>
      <c r="DU113" s="993"/>
      <c r="DV113" s="995" t="s">
        <v>415</v>
      </c>
      <c r="DW113" s="996"/>
      <c r="DX113" s="996"/>
      <c r="DY113" s="996"/>
      <c r="DZ113" s="997"/>
    </row>
    <row r="114" spans="1:130" s="197" customFormat="1" ht="26.25" customHeight="1" x14ac:dyDescent="0.15">
      <c r="A114" s="987"/>
      <c r="B114" s="988"/>
      <c r="C114" s="983" t="s">
        <v>424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207881</v>
      </c>
      <c r="AB114" s="992"/>
      <c r="AC114" s="992"/>
      <c r="AD114" s="992"/>
      <c r="AE114" s="993"/>
      <c r="AF114" s="994">
        <v>208849</v>
      </c>
      <c r="AG114" s="992"/>
      <c r="AH114" s="992"/>
      <c r="AI114" s="992"/>
      <c r="AJ114" s="993"/>
      <c r="AK114" s="994">
        <v>212418</v>
      </c>
      <c r="AL114" s="992"/>
      <c r="AM114" s="992"/>
      <c r="AN114" s="992"/>
      <c r="AO114" s="993"/>
      <c r="AP114" s="995">
        <v>1.6</v>
      </c>
      <c r="AQ114" s="996"/>
      <c r="AR114" s="996"/>
      <c r="AS114" s="996"/>
      <c r="AT114" s="997"/>
      <c r="AU114" s="932"/>
      <c r="AV114" s="933"/>
      <c r="AW114" s="933"/>
      <c r="AX114" s="933"/>
      <c r="AY114" s="934"/>
      <c r="AZ114" s="982" t="s">
        <v>425</v>
      </c>
      <c r="BA114" s="983"/>
      <c r="BB114" s="983"/>
      <c r="BC114" s="983"/>
      <c r="BD114" s="983"/>
      <c r="BE114" s="983"/>
      <c r="BF114" s="983"/>
      <c r="BG114" s="983"/>
      <c r="BH114" s="983"/>
      <c r="BI114" s="983"/>
      <c r="BJ114" s="983"/>
      <c r="BK114" s="983"/>
      <c r="BL114" s="983"/>
      <c r="BM114" s="983"/>
      <c r="BN114" s="983"/>
      <c r="BO114" s="983"/>
      <c r="BP114" s="984"/>
      <c r="BQ114" s="952">
        <v>5329428</v>
      </c>
      <c r="BR114" s="953"/>
      <c r="BS114" s="953"/>
      <c r="BT114" s="953"/>
      <c r="BU114" s="953"/>
      <c r="BV114" s="953">
        <v>4701877</v>
      </c>
      <c r="BW114" s="953"/>
      <c r="BX114" s="953"/>
      <c r="BY114" s="953"/>
      <c r="BZ114" s="953"/>
      <c r="CA114" s="953">
        <v>4479942</v>
      </c>
      <c r="CB114" s="953"/>
      <c r="CC114" s="953"/>
      <c r="CD114" s="953"/>
      <c r="CE114" s="953"/>
      <c r="CF114" s="947">
        <v>34.200000000000003</v>
      </c>
      <c r="CG114" s="948"/>
      <c r="CH114" s="948"/>
      <c r="CI114" s="948"/>
      <c r="CJ114" s="948"/>
      <c r="CK114" s="978"/>
      <c r="CL114" s="979"/>
      <c r="CM114" s="949" t="s">
        <v>426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415</v>
      </c>
      <c r="DH114" s="992"/>
      <c r="DI114" s="992"/>
      <c r="DJ114" s="992"/>
      <c r="DK114" s="993"/>
      <c r="DL114" s="994" t="s">
        <v>415</v>
      </c>
      <c r="DM114" s="992"/>
      <c r="DN114" s="992"/>
      <c r="DO114" s="992"/>
      <c r="DP114" s="993"/>
      <c r="DQ114" s="994" t="s">
        <v>415</v>
      </c>
      <c r="DR114" s="992"/>
      <c r="DS114" s="992"/>
      <c r="DT114" s="992"/>
      <c r="DU114" s="993"/>
      <c r="DV114" s="995" t="s">
        <v>415</v>
      </c>
      <c r="DW114" s="996"/>
      <c r="DX114" s="996"/>
      <c r="DY114" s="996"/>
      <c r="DZ114" s="997"/>
    </row>
    <row r="115" spans="1:130" s="197" customFormat="1" ht="26.25" customHeight="1" x14ac:dyDescent="0.15">
      <c r="A115" s="987"/>
      <c r="B115" s="988"/>
      <c r="C115" s="983" t="s">
        <v>427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415</v>
      </c>
      <c r="AB115" s="967"/>
      <c r="AC115" s="967"/>
      <c r="AD115" s="967"/>
      <c r="AE115" s="968"/>
      <c r="AF115" s="969" t="s">
        <v>415</v>
      </c>
      <c r="AG115" s="967"/>
      <c r="AH115" s="967"/>
      <c r="AI115" s="967"/>
      <c r="AJ115" s="968"/>
      <c r="AK115" s="969" t="s">
        <v>415</v>
      </c>
      <c r="AL115" s="967"/>
      <c r="AM115" s="967"/>
      <c r="AN115" s="967"/>
      <c r="AO115" s="968"/>
      <c r="AP115" s="970" t="s">
        <v>415</v>
      </c>
      <c r="AQ115" s="971"/>
      <c r="AR115" s="971"/>
      <c r="AS115" s="971"/>
      <c r="AT115" s="972"/>
      <c r="AU115" s="932"/>
      <c r="AV115" s="933"/>
      <c r="AW115" s="933"/>
      <c r="AX115" s="933"/>
      <c r="AY115" s="934"/>
      <c r="AZ115" s="982" t="s">
        <v>428</v>
      </c>
      <c r="BA115" s="983"/>
      <c r="BB115" s="983"/>
      <c r="BC115" s="983"/>
      <c r="BD115" s="983"/>
      <c r="BE115" s="983"/>
      <c r="BF115" s="983"/>
      <c r="BG115" s="983"/>
      <c r="BH115" s="983"/>
      <c r="BI115" s="983"/>
      <c r="BJ115" s="983"/>
      <c r="BK115" s="983"/>
      <c r="BL115" s="983"/>
      <c r="BM115" s="983"/>
      <c r="BN115" s="983"/>
      <c r="BO115" s="983"/>
      <c r="BP115" s="984"/>
      <c r="BQ115" s="952" t="s">
        <v>415</v>
      </c>
      <c r="BR115" s="953"/>
      <c r="BS115" s="953"/>
      <c r="BT115" s="953"/>
      <c r="BU115" s="953"/>
      <c r="BV115" s="953" t="s">
        <v>415</v>
      </c>
      <c r="BW115" s="953"/>
      <c r="BX115" s="953"/>
      <c r="BY115" s="953"/>
      <c r="BZ115" s="953"/>
      <c r="CA115" s="953" t="s">
        <v>415</v>
      </c>
      <c r="CB115" s="953"/>
      <c r="CC115" s="953"/>
      <c r="CD115" s="953"/>
      <c r="CE115" s="953"/>
      <c r="CF115" s="947" t="s">
        <v>415</v>
      </c>
      <c r="CG115" s="948"/>
      <c r="CH115" s="948"/>
      <c r="CI115" s="948"/>
      <c r="CJ115" s="948"/>
      <c r="CK115" s="978"/>
      <c r="CL115" s="979"/>
      <c r="CM115" s="982" t="s">
        <v>429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415</v>
      </c>
      <c r="DH115" s="992"/>
      <c r="DI115" s="992"/>
      <c r="DJ115" s="992"/>
      <c r="DK115" s="993"/>
      <c r="DL115" s="994" t="s">
        <v>415</v>
      </c>
      <c r="DM115" s="992"/>
      <c r="DN115" s="992"/>
      <c r="DO115" s="992"/>
      <c r="DP115" s="993"/>
      <c r="DQ115" s="994" t="s">
        <v>415</v>
      </c>
      <c r="DR115" s="992"/>
      <c r="DS115" s="992"/>
      <c r="DT115" s="992"/>
      <c r="DU115" s="993"/>
      <c r="DV115" s="995" t="s">
        <v>415</v>
      </c>
      <c r="DW115" s="996"/>
      <c r="DX115" s="996"/>
      <c r="DY115" s="996"/>
      <c r="DZ115" s="997"/>
    </row>
    <row r="116" spans="1:130" s="197" customFormat="1" ht="26.25" customHeight="1" x14ac:dyDescent="0.15">
      <c r="A116" s="989"/>
      <c r="B116" s="990"/>
      <c r="C116" s="1004" t="s">
        <v>430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869</v>
      </c>
      <c r="AB116" s="992"/>
      <c r="AC116" s="992"/>
      <c r="AD116" s="992"/>
      <c r="AE116" s="993"/>
      <c r="AF116" s="994">
        <v>804</v>
      </c>
      <c r="AG116" s="992"/>
      <c r="AH116" s="992"/>
      <c r="AI116" s="992"/>
      <c r="AJ116" s="993"/>
      <c r="AK116" s="994">
        <v>742</v>
      </c>
      <c r="AL116" s="992"/>
      <c r="AM116" s="992"/>
      <c r="AN116" s="992"/>
      <c r="AO116" s="993"/>
      <c r="AP116" s="995">
        <v>0</v>
      </c>
      <c r="AQ116" s="996"/>
      <c r="AR116" s="996"/>
      <c r="AS116" s="996"/>
      <c r="AT116" s="997"/>
      <c r="AU116" s="932"/>
      <c r="AV116" s="933"/>
      <c r="AW116" s="933"/>
      <c r="AX116" s="933"/>
      <c r="AY116" s="934"/>
      <c r="AZ116" s="982" t="s">
        <v>431</v>
      </c>
      <c r="BA116" s="983"/>
      <c r="BB116" s="983"/>
      <c r="BC116" s="983"/>
      <c r="BD116" s="983"/>
      <c r="BE116" s="983"/>
      <c r="BF116" s="983"/>
      <c r="BG116" s="983"/>
      <c r="BH116" s="983"/>
      <c r="BI116" s="983"/>
      <c r="BJ116" s="983"/>
      <c r="BK116" s="983"/>
      <c r="BL116" s="983"/>
      <c r="BM116" s="983"/>
      <c r="BN116" s="983"/>
      <c r="BO116" s="983"/>
      <c r="BP116" s="984"/>
      <c r="BQ116" s="952" t="s">
        <v>415</v>
      </c>
      <c r="BR116" s="953"/>
      <c r="BS116" s="953"/>
      <c r="BT116" s="953"/>
      <c r="BU116" s="953"/>
      <c r="BV116" s="953" t="s">
        <v>415</v>
      </c>
      <c r="BW116" s="953"/>
      <c r="BX116" s="953"/>
      <c r="BY116" s="953"/>
      <c r="BZ116" s="953"/>
      <c r="CA116" s="953" t="s">
        <v>415</v>
      </c>
      <c r="CB116" s="953"/>
      <c r="CC116" s="953"/>
      <c r="CD116" s="953"/>
      <c r="CE116" s="953"/>
      <c r="CF116" s="947" t="s">
        <v>415</v>
      </c>
      <c r="CG116" s="948"/>
      <c r="CH116" s="948"/>
      <c r="CI116" s="948"/>
      <c r="CJ116" s="948"/>
      <c r="CK116" s="978"/>
      <c r="CL116" s="979"/>
      <c r="CM116" s="949" t="s">
        <v>432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415</v>
      </c>
      <c r="DH116" s="992"/>
      <c r="DI116" s="992"/>
      <c r="DJ116" s="992"/>
      <c r="DK116" s="993"/>
      <c r="DL116" s="994" t="s">
        <v>415</v>
      </c>
      <c r="DM116" s="992"/>
      <c r="DN116" s="992"/>
      <c r="DO116" s="992"/>
      <c r="DP116" s="993"/>
      <c r="DQ116" s="994" t="s">
        <v>415</v>
      </c>
      <c r="DR116" s="992"/>
      <c r="DS116" s="992"/>
      <c r="DT116" s="992"/>
      <c r="DU116" s="993"/>
      <c r="DV116" s="995" t="s">
        <v>415</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433</v>
      </c>
      <c r="Z117" s="917"/>
      <c r="AA117" s="1029">
        <v>4619999</v>
      </c>
      <c r="AB117" s="999"/>
      <c r="AC117" s="999"/>
      <c r="AD117" s="999"/>
      <c r="AE117" s="1000"/>
      <c r="AF117" s="998">
        <v>4896714</v>
      </c>
      <c r="AG117" s="999"/>
      <c r="AH117" s="999"/>
      <c r="AI117" s="999"/>
      <c r="AJ117" s="1000"/>
      <c r="AK117" s="998">
        <v>5090226</v>
      </c>
      <c r="AL117" s="999"/>
      <c r="AM117" s="999"/>
      <c r="AN117" s="999"/>
      <c r="AO117" s="1000"/>
      <c r="AP117" s="1001"/>
      <c r="AQ117" s="1002"/>
      <c r="AR117" s="1002"/>
      <c r="AS117" s="1002"/>
      <c r="AT117" s="1003"/>
      <c r="AU117" s="932"/>
      <c r="AV117" s="933"/>
      <c r="AW117" s="933"/>
      <c r="AX117" s="933"/>
      <c r="AY117" s="934"/>
      <c r="AZ117" s="1028" t="s">
        <v>434</v>
      </c>
      <c r="BA117" s="1004"/>
      <c r="BB117" s="1004"/>
      <c r="BC117" s="1004"/>
      <c r="BD117" s="1004"/>
      <c r="BE117" s="1004"/>
      <c r="BF117" s="1004"/>
      <c r="BG117" s="1004"/>
      <c r="BH117" s="1004"/>
      <c r="BI117" s="1004"/>
      <c r="BJ117" s="1004"/>
      <c r="BK117" s="1004"/>
      <c r="BL117" s="1004"/>
      <c r="BM117" s="1004"/>
      <c r="BN117" s="1004"/>
      <c r="BO117" s="1004"/>
      <c r="BP117" s="1005"/>
      <c r="BQ117" s="1018" t="s">
        <v>109</v>
      </c>
      <c r="BR117" s="1019"/>
      <c r="BS117" s="1019"/>
      <c r="BT117" s="1019"/>
      <c r="BU117" s="1019"/>
      <c r="BV117" s="1019" t="s">
        <v>109</v>
      </c>
      <c r="BW117" s="1019"/>
      <c r="BX117" s="1019"/>
      <c r="BY117" s="1019"/>
      <c r="BZ117" s="1019"/>
      <c r="CA117" s="1019" t="s">
        <v>109</v>
      </c>
      <c r="CB117" s="1019"/>
      <c r="CC117" s="1019"/>
      <c r="CD117" s="1019"/>
      <c r="CE117" s="1019"/>
      <c r="CF117" s="947" t="s">
        <v>109</v>
      </c>
      <c r="CG117" s="948"/>
      <c r="CH117" s="948"/>
      <c r="CI117" s="948"/>
      <c r="CJ117" s="948"/>
      <c r="CK117" s="978"/>
      <c r="CL117" s="979"/>
      <c r="CM117" s="949" t="s">
        <v>435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109</v>
      </c>
      <c r="DH117" s="992"/>
      <c r="DI117" s="992"/>
      <c r="DJ117" s="992"/>
      <c r="DK117" s="993"/>
      <c r="DL117" s="994" t="s">
        <v>109</v>
      </c>
      <c r="DM117" s="992"/>
      <c r="DN117" s="992"/>
      <c r="DO117" s="992"/>
      <c r="DP117" s="993"/>
      <c r="DQ117" s="994" t="s">
        <v>109</v>
      </c>
      <c r="DR117" s="992"/>
      <c r="DS117" s="992"/>
      <c r="DT117" s="992"/>
      <c r="DU117" s="993"/>
      <c r="DV117" s="995" t="s">
        <v>109</v>
      </c>
      <c r="DW117" s="996"/>
      <c r="DX117" s="996"/>
      <c r="DY117" s="996"/>
      <c r="DZ117" s="997"/>
    </row>
    <row r="118" spans="1:130" s="197" customFormat="1" ht="26.25" customHeight="1" x14ac:dyDescent="0.15">
      <c r="A118" s="937" t="s">
        <v>407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405</v>
      </c>
      <c r="AB118" s="916"/>
      <c r="AC118" s="916"/>
      <c r="AD118" s="916"/>
      <c r="AE118" s="917"/>
      <c r="AF118" s="915" t="s">
        <v>284</v>
      </c>
      <c r="AG118" s="916"/>
      <c r="AH118" s="916"/>
      <c r="AI118" s="916"/>
      <c r="AJ118" s="917"/>
      <c r="AK118" s="915" t="s">
        <v>283</v>
      </c>
      <c r="AL118" s="916"/>
      <c r="AM118" s="916"/>
      <c r="AN118" s="916"/>
      <c r="AO118" s="917"/>
      <c r="AP118" s="1023" t="s">
        <v>406</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436</v>
      </c>
      <c r="BP118" s="1027"/>
      <c r="BQ118" s="1018">
        <v>61539112</v>
      </c>
      <c r="BR118" s="1019"/>
      <c r="BS118" s="1019"/>
      <c r="BT118" s="1019"/>
      <c r="BU118" s="1019"/>
      <c r="BV118" s="1019">
        <v>60012631</v>
      </c>
      <c r="BW118" s="1019"/>
      <c r="BX118" s="1019"/>
      <c r="BY118" s="1019"/>
      <c r="BZ118" s="1019"/>
      <c r="CA118" s="1019">
        <v>58459153</v>
      </c>
      <c r="CB118" s="1019"/>
      <c r="CC118" s="1019"/>
      <c r="CD118" s="1019"/>
      <c r="CE118" s="1019"/>
      <c r="CF118" s="1020"/>
      <c r="CG118" s="1021"/>
      <c r="CH118" s="1021"/>
      <c r="CI118" s="1021"/>
      <c r="CJ118" s="1022"/>
      <c r="CK118" s="978"/>
      <c r="CL118" s="979"/>
      <c r="CM118" s="949" t="s">
        <v>437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412</v>
      </c>
      <c r="DH118" s="992"/>
      <c r="DI118" s="992"/>
      <c r="DJ118" s="992"/>
      <c r="DK118" s="993"/>
      <c r="DL118" s="994" t="s">
        <v>412</v>
      </c>
      <c r="DM118" s="992"/>
      <c r="DN118" s="992"/>
      <c r="DO118" s="992"/>
      <c r="DP118" s="993"/>
      <c r="DQ118" s="994" t="s">
        <v>412</v>
      </c>
      <c r="DR118" s="992"/>
      <c r="DS118" s="992"/>
      <c r="DT118" s="992"/>
      <c r="DU118" s="993"/>
      <c r="DV118" s="995" t="s">
        <v>412</v>
      </c>
      <c r="DW118" s="996"/>
      <c r="DX118" s="996"/>
      <c r="DY118" s="996"/>
      <c r="DZ118" s="997"/>
    </row>
    <row r="119" spans="1:130" s="197" customFormat="1" ht="26.25" customHeight="1" x14ac:dyDescent="0.15">
      <c r="A119" s="1007"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412</v>
      </c>
      <c r="AB119" s="923"/>
      <c r="AC119" s="923"/>
      <c r="AD119" s="923"/>
      <c r="AE119" s="924"/>
      <c r="AF119" s="925" t="s">
        <v>412</v>
      </c>
      <c r="AG119" s="923"/>
      <c r="AH119" s="923"/>
      <c r="AI119" s="923"/>
      <c r="AJ119" s="924"/>
      <c r="AK119" s="925" t="s">
        <v>412</v>
      </c>
      <c r="AL119" s="923"/>
      <c r="AM119" s="923"/>
      <c r="AN119" s="923"/>
      <c r="AO119" s="924"/>
      <c r="AP119" s="926" t="s">
        <v>412</v>
      </c>
      <c r="AQ119" s="927"/>
      <c r="AR119" s="927"/>
      <c r="AS119" s="927"/>
      <c r="AT119" s="928"/>
      <c r="AU119" s="1010" t="s">
        <v>438</v>
      </c>
      <c r="AV119" s="1011"/>
      <c r="AW119" s="1011"/>
      <c r="AX119" s="1011"/>
      <c r="AY119" s="1012"/>
      <c r="AZ119" s="973" t="s">
        <v>439</v>
      </c>
      <c r="BA119" s="920"/>
      <c r="BB119" s="920"/>
      <c r="BC119" s="920"/>
      <c r="BD119" s="920"/>
      <c r="BE119" s="920"/>
      <c r="BF119" s="920"/>
      <c r="BG119" s="920"/>
      <c r="BH119" s="920"/>
      <c r="BI119" s="920"/>
      <c r="BJ119" s="920"/>
      <c r="BK119" s="920"/>
      <c r="BL119" s="920"/>
      <c r="BM119" s="920"/>
      <c r="BN119" s="920"/>
      <c r="BO119" s="920"/>
      <c r="BP119" s="921"/>
      <c r="BQ119" s="959">
        <v>3692258</v>
      </c>
      <c r="BR119" s="960"/>
      <c r="BS119" s="960"/>
      <c r="BT119" s="960"/>
      <c r="BU119" s="960"/>
      <c r="BV119" s="960">
        <v>2840478</v>
      </c>
      <c r="BW119" s="960"/>
      <c r="BX119" s="960"/>
      <c r="BY119" s="960"/>
      <c r="BZ119" s="960"/>
      <c r="CA119" s="960">
        <v>3074241</v>
      </c>
      <c r="CB119" s="960"/>
      <c r="CC119" s="960"/>
      <c r="CD119" s="960"/>
      <c r="CE119" s="960"/>
      <c r="CF119" s="974">
        <v>23.5</v>
      </c>
      <c r="CG119" s="975"/>
      <c r="CH119" s="975"/>
      <c r="CI119" s="975"/>
      <c r="CJ119" s="975"/>
      <c r="CK119" s="980"/>
      <c r="CL119" s="981"/>
      <c r="CM119" s="1037" t="s">
        <v>440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412</v>
      </c>
      <c r="DH119" s="1031"/>
      <c r="DI119" s="1031"/>
      <c r="DJ119" s="1031"/>
      <c r="DK119" s="1032"/>
      <c r="DL119" s="1033" t="s">
        <v>412</v>
      </c>
      <c r="DM119" s="1031"/>
      <c r="DN119" s="1031"/>
      <c r="DO119" s="1031"/>
      <c r="DP119" s="1032"/>
      <c r="DQ119" s="1033" t="s">
        <v>412</v>
      </c>
      <c r="DR119" s="1031"/>
      <c r="DS119" s="1031"/>
      <c r="DT119" s="1031"/>
      <c r="DU119" s="1032"/>
      <c r="DV119" s="1034" t="s">
        <v>412</v>
      </c>
      <c r="DW119" s="1035"/>
      <c r="DX119" s="1035"/>
      <c r="DY119" s="1035"/>
      <c r="DZ119" s="1036"/>
    </row>
    <row r="120" spans="1:130" s="197" customFormat="1" ht="26.25" customHeight="1" x14ac:dyDescent="0.15">
      <c r="A120" s="1008"/>
      <c r="B120" s="979"/>
      <c r="C120" s="949" t="s">
        <v>416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412</v>
      </c>
      <c r="AB120" s="992"/>
      <c r="AC120" s="992"/>
      <c r="AD120" s="992"/>
      <c r="AE120" s="993"/>
      <c r="AF120" s="994" t="s">
        <v>412</v>
      </c>
      <c r="AG120" s="992"/>
      <c r="AH120" s="992"/>
      <c r="AI120" s="992"/>
      <c r="AJ120" s="993"/>
      <c r="AK120" s="994" t="s">
        <v>412</v>
      </c>
      <c r="AL120" s="992"/>
      <c r="AM120" s="992"/>
      <c r="AN120" s="992"/>
      <c r="AO120" s="993"/>
      <c r="AP120" s="995" t="s">
        <v>412</v>
      </c>
      <c r="AQ120" s="996"/>
      <c r="AR120" s="996"/>
      <c r="AS120" s="996"/>
      <c r="AT120" s="997"/>
      <c r="AU120" s="1013"/>
      <c r="AV120" s="1014"/>
      <c r="AW120" s="1014"/>
      <c r="AX120" s="1014"/>
      <c r="AY120" s="1015"/>
      <c r="AZ120" s="982" t="s">
        <v>441</v>
      </c>
      <c r="BA120" s="983"/>
      <c r="BB120" s="983"/>
      <c r="BC120" s="983"/>
      <c r="BD120" s="983"/>
      <c r="BE120" s="983"/>
      <c r="BF120" s="983"/>
      <c r="BG120" s="983"/>
      <c r="BH120" s="983"/>
      <c r="BI120" s="983"/>
      <c r="BJ120" s="983"/>
      <c r="BK120" s="983"/>
      <c r="BL120" s="983"/>
      <c r="BM120" s="983"/>
      <c r="BN120" s="983"/>
      <c r="BO120" s="983"/>
      <c r="BP120" s="984"/>
      <c r="BQ120" s="952">
        <v>3744146</v>
      </c>
      <c r="BR120" s="953"/>
      <c r="BS120" s="953"/>
      <c r="BT120" s="953"/>
      <c r="BU120" s="953"/>
      <c r="BV120" s="953">
        <v>3861038</v>
      </c>
      <c r="BW120" s="953"/>
      <c r="BX120" s="953"/>
      <c r="BY120" s="953"/>
      <c r="BZ120" s="953"/>
      <c r="CA120" s="953">
        <v>3808944</v>
      </c>
      <c r="CB120" s="953"/>
      <c r="CC120" s="953"/>
      <c r="CD120" s="953"/>
      <c r="CE120" s="953"/>
      <c r="CF120" s="947">
        <v>29.1</v>
      </c>
      <c r="CG120" s="948"/>
      <c r="CH120" s="948"/>
      <c r="CI120" s="948"/>
      <c r="CJ120" s="948"/>
      <c r="CK120" s="1046" t="s">
        <v>442</v>
      </c>
      <c r="CL120" s="1047"/>
      <c r="CM120" s="1047"/>
      <c r="CN120" s="1047"/>
      <c r="CO120" s="1048"/>
      <c r="CP120" s="1054" t="s">
        <v>443</v>
      </c>
      <c r="CQ120" s="1055"/>
      <c r="CR120" s="1055"/>
      <c r="CS120" s="1055"/>
      <c r="CT120" s="1055"/>
      <c r="CU120" s="1055"/>
      <c r="CV120" s="1055"/>
      <c r="CW120" s="1055"/>
      <c r="CX120" s="1055"/>
      <c r="CY120" s="1055"/>
      <c r="CZ120" s="1055"/>
      <c r="DA120" s="1055"/>
      <c r="DB120" s="1055"/>
      <c r="DC120" s="1055"/>
      <c r="DD120" s="1055"/>
      <c r="DE120" s="1055"/>
      <c r="DF120" s="1056"/>
      <c r="DG120" s="959">
        <v>9400051</v>
      </c>
      <c r="DH120" s="960"/>
      <c r="DI120" s="960"/>
      <c r="DJ120" s="960"/>
      <c r="DK120" s="960"/>
      <c r="DL120" s="960">
        <v>8811864</v>
      </c>
      <c r="DM120" s="960"/>
      <c r="DN120" s="960"/>
      <c r="DO120" s="960"/>
      <c r="DP120" s="960"/>
      <c r="DQ120" s="960">
        <v>8282258</v>
      </c>
      <c r="DR120" s="960"/>
      <c r="DS120" s="960"/>
      <c r="DT120" s="960"/>
      <c r="DU120" s="960"/>
      <c r="DV120" s="961">
        <v>63.3</v>
      </c>
      <c r="DW120" s="961"/>
      <c r="DX120" s="961"/>
      <c r="DY120" s="961"/>
      <c r="DZ120" s="962"/>
    </row>
    <row r="121" spans="1:130" s="197" customFormat="1" ht="26.25" customHeight="1" x14ac:dyDescent="0.15">
      <c r="A121" s="1008"/>
      <c r="B121" s="979"/>
      <c r="C121" s="1043" t="s">
        <v>444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412</v>
      </c>
      <c r="AB121" s="992"/>
      <c r="AC121" s="992"/>
      <c r="AD121" s="992"/>
      <c r="AE121" s="993"/>
      <c r="AF121" s="994" t="s">
        <v>412</v>
      </c>
      <c r="AG121" s="992"/>
      <c r="AH121" s="992"/>
      <c r="AI121" s="992"/>
      <c r="AJ121" s="993"/>
      <c r="AK121" s="994" t="s">
        <v>412</v>
      </c>
      <c r="AL121" s="992"/>
      <c r="AM121" s="992"/>
      <c r="AN121" s="992"/>
      <c r="AO121" s="993"/>
      <c r="AP121" s="995" t="s">
        <v>412</v>
      </c>
      <c r="AQ121" s="996"/>
      <c r="AR121" s="996"/>
      <c r="AS121" s="996"/>
      <c r="AT121" s="997"/>
      <c r="AU121" s="1013"/>
      <c r="AV121" s="1014"/>
      <c r="AW121" s="1014"/>
      <c r="AX121" s="1014"/>
      <c r="AY121" s="1015"/>
      <c r="AZ121" s="1028" t="s">
        <v>445</v>
      </c>
      <c r="BA121" s="1004"/>
      <c r="BB121" s="1004"/>
      <c r="BC121" s="1004"/>
      <c r="BD121" s="1004"/>
      <c r="BE121" s="1004"/>
      <c r="BF121" s="1004"/>
      <c r="BG121" s="1004"/>
      <c r="BH121" s="1004"/>
      <c r="BI121" s="1004"/>
      <c r="BJ121" s="1004"/>
      <c r="BK121" s="1004"/>
      <c r="BL121" s="1004"/>
      <c r="BM121" s="1004"/>
      <c r="BN121" s="1004"/>
      <c r="BO121" s="1004"/>
      <c r="BP121" s="1005"/>
      <c r="BQ121" s="1018">
        <v>35687190</v>
      </c>
      <c r="BR121" s="1019"/>
      <c r="BS121" s="1019"/>
      <c r="BT121" s="1019"/>
      <c r="BU121" s="1019"/>
      <c r="BV121" s="1019">
        <v>35245267</v>
      </c>
      <c r="BW121" s="1019"/>
      <c r="BX121" s="1019"/>
      <c r="BY121" s="1019"/>
      <c r="BZ121" s="1019"/>
      <c r="CA121" s="1019">
        <v>34832380</v>
      </c>
      <c r="CB121" s="1019"/>
      <c r="CC121" s="1019"/>
      <c r="CD121" s="1019"/>
      <c r="CE121" s="1019"/>
      <c r="CF121" s="1057">
        <v>266</v>
      </c>
      <c r="CG121" s="1058"/>
      <c r="CH121" s="1058"/>
      <c r="CI121" s="1058"/>
      <c r="CJ121" s="1058"/>
      <c r="CK121" s="1049"/>
      <c r="CL121" s="1050"/>
      <c r="CM121" s="1050"/>
      <c r="CN121" s="1050"/>
      <c r="CO121" s="1051"/>
      <c r="CP121" s="1040" t="s">
        <v>386</v>
      </c>
      <c r="CQ121" s="1041"/>
      <c r="CR121" s="1041"/>
      <c r="CS121" s="1041"/>
      <c r="CT121" s="1041"/>
      <c r="CU121" s="1041"/>
      <c r="CV121" s="1041"/>
      <c r="CW121" s="1041"/>
      <c r="CX121" s="1041"/>
      <c r="CY121" s="1041"/>
      <c r="CZ121" s="1041"/>
      <c r="DA121" s="1041"/>
      <c r="DB121" s="1041"/>
      <c r="DC121" s="1041"/>
      <c r="DD121" s="1041"/>
      <c r="DE121" s="1041"/>
      <c r="DF121" s="1042"/>
      <c r="DG121" s="952">
        <v>6664558</v>
      </c>
      <c r="DH121" s="953"/>
      <c r="DI121" s="953"/>
      <c r="DJ121" s="953"/>
      <c r="DK121" s="953"/>
      <c r="DL121" s="953">
        <v>6208192</v>
      </c>
      <c r="DM121" s="953"/>
      <c r="DN121" s="953"/>
      <c r="DO121" s="953"/>
      <c r="DP121" s="953"/>
      <c r="DQ121" s="953">
        <v>6020517</v>
      </c>
      <c r="DR121" s="953"/>
      <c r="DS121" s="953"/>
      <c r="DT121" s="953"/>
      <c r="DU121" s="953"/>
      <c r="DV121" s="954">
        <v>46</v>
      </c>
      <c r="DW121" s="954"/>
      <c r="DX121" s="954"/>
      <c r="DY121" s="954"/>
      <c r="DZ121" s="955"/>
    </row>
    <row r="122" spans="1:130" s="197" customFormat="1" ht="26.25" customHeight="1" x14ac:dyDescent="0.15">
      <c r="A122" s="1008"/>
      <c r="B122" s="979"/>
      <c r="C122" s="949" t="s">
        <v>426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446</v>
      </c>
      <c r="BP122" s="1027"/>
      <c r="BQ122" s="1067">
        <v>43123594</v>
      </c>
      <c r="BR122" s="1068"/>
      <c r="BS122" s="1068"/>
      <c r="BT122" s="1068"/>
      <c r="BU122" s="1068"/>
      <c r="BV122" s="1068">
        <v>41946783</v>
      </c>
      <c r="BW122" s="1068"/>
      <c r="BX122" s="1068"/>
      <c r="BY122" s="1068"/>
      <c r="BZ122" s="1068"/>
      <c r="CA122" s="1068">
        <v>41715565</v>
      </c>
      <c r="CB122" s="1068"/>
      <c r="CC122" s="1068"/>
      <c r="CD122" s="1068"/>
      <c r="CE122" s="1068"/>
      <c r="CF122" s="1020"/>
      <c r="CG122" s="1021"/>
      <c r="CH122" s="1021"/>
      <c r="CI122" s="1021"/>
      <c r="CJ122" s="1022"/>
      <c r="CK122" s="1049"/>
      <c r="CL122" s="1050"/>
      <c r="CM122" s="1050"/>
      <c r="CN122" s="1050"/>
      <c r="CO122" s="1051"/>
      <c r="CP122" s="1040" t="s">
        <v>447</v>
      </c>
      <c r="CQ122" s="1041"/>
      <c r="CR122" s="1041"/>
      <c r="CS122" s="1041"/>
      <c r="CT122" s="1041"/>
      <c r="CU122" s="1041"/>
      <c r="CV122" s="1041"/>
      <c r="CW122" s="1041"/>
      <c r="CX122" s="1041"/>
      <c r="CY122" s="1041"/>
      <c r="CZ122" s="1041"/>
      <c r="DA122" s="1041"/>
      <c r="DB122" s="1041"/>
      <c r="DC122" s="1041"/>
      <c r="DD122" s="1041"/>
      <c r="DE122" s="1041"/>
      <c r="DF122" s="1042"/>
      <c r="DG122" s="952">
        <v>620872</v>
      </c>
      <c r="DH122" s="953"/>
      <c r="DI122" s="953"/>
      <c r="DJ122" s="953"/>
      <c r="DK122" s="953"/>
      <c r="DL122" s="953">
        <v>595840</v>
      </c>
      <c r="DM122" s="953"/>
      <c r="DN122" s="953"/>
      <c r="DO122" s="953"/>
      <c r="DP122" s="953"/>
      <c r="DQ122" s="953">
        <v>562232</v>
      </c>
      <c r="DR122" s="953"/>
      <c r="DS122" s="953"/>
      <c r="DT122" s="953"/>
      <c r="DU122" s="953"/>
      <c r="DV122" s="954">
        <v>4.3</v>
      </c>
      <c r="DW122" s="954"/>
      <c r="DX122" s="954"/>
      <c r="DY122" s="954"/>
      <c r="DZ122" s="955"/>
    </row>
    <row r="123" spans="1:130" s="197" customFormat="1" ht="26.25" customHeight="1" thickBot="1" x14ac:dyDescent="0.2">
      <c r="A123" s="1008"/>
      <c r="B123" s="979"/>
      <c r="C123" s="949" t="s">
        <v>432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448</v>
      </c>
      <c r="AB123" s="992"/>
      <c r="AC123" s="992"/>
      <c r="AD123" s="992"/>
      <c r="AE123" s="993"/>
      <c r="AF123" s="994" t="s">
        <v>448</v>
      </c>
      <c r="AG123" s="992"/>
      <c r="AH123" s="992"/>
      <c r="AI123" s="992"/>
      <c r="AJ123" s="993"/>
      <c r="AK123" s="994" t="s">
        <v>448</v>
      </c>
      <c r="AL123" s="992"/>
      <c r="AM123" s="992"/>
      <c r="AN123" s="992"/>
      <c r="AO123" s="993"/>
      <c r="AP123" s="995" t="s">
        <v>448</v>
      </c>
      <c r="AQ123" s="996"/>
      <c r="AR123" s="996"/>
      <c r="AS123" s="996"/>
      <c r="AT123" s="997"/>
      <c r="AU123" s="1064" t="s">
        <v>449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145.1</v>
      </c>
      <c r="BR123" s="1060"/>
      <c r="BS123" s="1060"/>
      <c r="BT123" s="1060"/>
      <c r="BU123" s="1060"/>
      <c r="BV123" s="1060">
        <v>144.9</v>
      </c>
      <c r="BW123" s="1060"/>
      <c r="BX123" s="1060"/>
      <c r="BY123" s="1060"/>
      <c r="BZ123" s="1060"/>
      <c r="CA123" s="1060">
        <v>127.8</v>
      </c>
      <c r="CB123" s="1060"/>
      <c r="CC123" s="1060"/>
      <c r="CD123" s="1060"/>
      <c r="CE123" s="1060"/>
      <c r="CF123" s="1061"/>
      <c r="CG123" s="1062"/>
      <c r="CH123" s="1062"/>
      <c r="CI123" s="1062"/>
      <c r="CJ123" s="1063"/>
      <c r="CK123" s="1049"/>
      <c r="CL123" s="1050"/>
      <c r="CM123" s="1050"/>
      <c r="CN123" s="1050"/>
      <c r="CO123" s="1051"/>
      <c r="CP123" s="1040" t="s">
        <v>450</v>
      </c>
      <c r="CQ123" s="1041"/>
      <c r="CR123" s="1041"/>
      <c r="CS123" s="1041"/>
      <c r="CT123" s="1041"/>
      <c r="CU123" s="1041"/>
      <c r="CV123" s="1041"/>
      <c r="CW123" s="1041"/>
      <c r="CX123" s="1041"/>
      <c r="CY123" s="1041"/>
      <c r="CZ123" s="1041"/>
      <c r="DA123" s="1041"/>
      <c r="DB123" s="1041"/>
      <c r="DC123" s="1041"/>
      <c r="DD123" s="1041"/>
      <c r="DE123" s="1041"/>
      <c r="DF123" s="1042"/>
      <c r="DG123" s="991">
        <v>142235</v>
      </c>
      <c r="DH123" s="992"/>
      <c r="DI123" s="992"/>
      <c r="DJ123" s="992"/>
      <c r="DK123" s="993"/>
      <c r="DL123" s="994">
        <v>88583</v>
      </c>
      <c r="DM123" s="992"/>
      <c r="DN123" s="992"/>
      <c r="DO123" s="992"/>
      <c r="DP123" s="993"/>
      <c r="DQ123" s="994">
        <v>55423</v>
      </c>
      <c r="DR123" s="992"/>
      <c r="DS123" s="992"/>
      <c r="DT123" s="992"/>
      <c r="DU123" s="993"/>
      <c r="DV123" s="995">
        <v>0.4</v>
      </c>
      <c r="DW123" s="996"/>
      <c r="DX123" s="996"/>
      <c r="DY123" s="996"/>
      <c r="DZ123" s="997"/>
    </row>
    <row r="124" spans="1:130" s="197" customFormat="1" ht="26.25" customHeight="1" x14ac:dyDescent="0.15">
      <c r="A124" s="1008"/>
      <c r="B124" s="979"/>
      <c r="C124" s="949" t="s">
        <v>435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448</v>
      </c>
      <c r="AB124" s="992"/>
      <c r="AC124" s="992"/>
      <c r="AD124" s="992"/>
      <c r="AE124" s="993"/>
      <c r="AF124" s="994" t="s">
        <v>448</v>
      </c>
      <c r="AG124" s="992"/>
      <c r="AH124" s="992"/>
      <c r="AI124" s="992"/>
      <c r="AJ124" s="993"/>
      <c r="AK124" s="994" t="s">
        <v>448</v>
      </c>
      <c r="AL124" s="992"/>
      <c r="AM124" s="992"/>
      <c r="AN124" s="992"/>
      <c r="AO124" s="993"/>
      <c r="AP124" s="995" t="s">
        <v>448</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451</v>
      </c>
      <c r="CQ124" s="1041"/>
      <c r="CR124" s="1041"/>
      <c r="CS124" s="1041"/>
      <c r="CT124" s="1041"/>
      <c r="CU124" s="1041"/>
      <c r="CV124" s="1041"/>
      <c r="CW124" s="1041"/>
      <c r="CX124" s="1041"/>
      <c r="CY124" s="1041"/>
      <c r="CZ124" s="1041"/>
      <c r="DA124" s="1041"/>
      <c r="DB124" s="1041"/>
      <c r="DC124" s="1041"/>
      <c r="DD124" s="1041"/>
      <c r="DE124" s="1041"/>
      <c r="DF124" s="1042"/>
      <c r="DG124" s="1030">
        <v>13145</v>
      </c>
      <c r="DH124" s="1031"/>
      <c r="DI124" s="1031"/>
      <c r="DJ124" s="1031"/>
      <c r="DK124" s="1032"/>
      <c r="DL124" s="1033">
        <v>12424</v>
      </c>
      <c r="DM124" s="1031"/>
      <c r="DN124" s="1031"/>
      <c r="DO124" s="1031"/>
      <c r="DP124" s="1032"/>
      <c r="DQ124" s="1033">
        <v>11780</v>
      </c>
      <c r="DR124" s="1031"/>
      <c r="DS124" s="1031"/>
      <c r="DT124" s="1031"/>
      <c r="DU124" s="1032"/>
      <c r="DV124" s="1034">
        <v>0.1</v>
      </c>
      <c r="DW124" s="1035"/>
      <c r="DX124" s="1035"/>
      <c r="DY124" s="1035"/>
      <c r="DZ124" s="1036"/>
    </row>
    <row r="125" spans="1:130" s="197" customFormat="1" ht="26.25" customHeight="1" thickBot="1" x14ac:dyDescent="0.2">
      <c r="A125" s="1008"/>
      <c r="B125" s="979"/>
      <c r="C125" s="949" t="s">
        <v>437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448</v>
      </c>
      <c r="AB125" s="992"/>
      <c r="AC125" s="992"/>
      <c r="AD125" s="992"/>
      <c r="AE125" s="993"/>
      <c r="AF125" s="994" t="s">
        <v>448</v>
      </c>
      <c r="AG125" s="992"/>
      <c r="AH125" s="992"/>
      <c r="AI125" s="992"/>
      <c r="AJ125" s="993"/>
      <c r="AK125" s="994" t="s">
        <v>448</v>
      </c>
      <c r="AL125" s="992"/>
      <c r="AM125" s="992"/>
      <c r="AN125" s="992"/>
      <c r="AO125" s="993"/>
      <c r="AP125" s="995" t="s">
        <v>448</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452</v>
      </c>
      <c r="CL125" s="1047"/>
      <c r="CM125" s="1047"/>
      <c r="CN125" s="1047"/>
      <c r="CO125" s="1048"/>
      <c r="CP125" s="973" t="s">
        <v>453</v>
      </c>
      <c r="CQ125" s="920"/>
      <c r="CR125" s="920"/>
      <c r="CS125" s="920"/>
      <c r="CT125" s="920"/>
      <c r="CU125" s="920"/>
      <c r="CV125" s="920"/>
      <c r="CW125" s="920"/>
      <c r="CX125" s="920"/>
      <c r="CY125" s="920"/>
      <c r="CZ125" s="920"/>
      <c r="DA125" s="920"/>
      <c r="DB125" s="920"/>
      <c r="DC125" s="920"/>
      <c r="DD125" s="920"/>
      <c r="DE125" s="920"/>
      <c r="DF125" s="921"/>
      <c r="DG125" s="959" t="s">
        <v>448</v>
      </c>
      <c r="DH125" s="960"/>
      <c r="DI125" s="960"/>
      <c r="DJ125" s="960"/>
      <c r="DK125" s="960"/>
      <c r="DL125" s="960" t="s">
        <v>448</v>
      </c>
      <c r="DM125" s="960"/>
      <c r="DN125" s="960"/>
      <c r="DO125" s="960"/>
      <c r="DP125" s="960"/>
      <c r="DQ125" s="960" t="s">
        <v>448</v>
      </c>
      <c r="DR125" s="960"/>
      <c r="DS125" s="960"/>
      <c r="DT125" s="960"/>
      <c r="DU125" s="960"/>
      <c r="DV125" s="961" t="s">
        <v>448</v>
      </c>
      <c r="DW125" s="961"/>
      <c r="DX125" s="961"/>
      <c r="DY125" s="961"/>
      <c r="DZ125" s="962"/>
    </row>
    <row r="126" spans="1:130" s="197" customFormat="1" ht="26.25" customHeight="1" x14ac:dyDescent="0.15">
      <c r="A126" s="1008"/>
      <c r="B126" s="979"/>
      <c r="C126" s="949" t="s">
        <v>440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448</v>
      </c>
      <c r="AB126" s="992"/>
      <c r="AC126" s="992"/>
      <c r="AD126" s="992"/>
      <c r="AE126" s="993"/>
      <c r="AF126" s="994" t="s">
        <v>448</v>
      </c>
      <c r="AG126" s="992"/>
      <c r="AH126" s="992"/>
      <c r="AI126" s="992"/>
      <c r="AJ126" s="993"/>
      <c r="AK126" s="994" t="s">
        <v>448</v>
      </c>
      <c r="AL126" s="992"/>
      <c r="AM126" s="992"/>
      <c r="AN126" s="992"/>
      <c r="AO126" s="993"/>
      <c r="AP126" s="995" t="s">
        <v>448</v>
      </c>
      <c r="AQ126" s="996"/>
      <c r="AR126" s="996"/>
      <c r="AS126" s="996"/>
      <c r="AT126" s="997"/>
      <c r="AU126" s="233"/>
      <c r="AV126" s="233"/>
      <c r="AW126" s="233"/>
      <c r="AX126" s="1069" t="s">
        <v>454</v>
      </c>
      <c r="AY126" s="1070"/>
      <c r="AZ126" s="1070"/>
      <c r="BA126" s="1070"/>
      <c r="BB126" s="1070"/>
      <c r="BC126" s="1070"/>
      <c r="BD126" s="1070"/>
      <c r="BE126" s="1071"/>
      <c r="BF126" s="1085" t="s">
        <v>455</v>
      </c>
      <c r="BG126" s="1070"/>
      <c r="BH126" s="1070"/>
      <c r="BI126" s="1070"/>
      <c r="BJ126" s="1070"/>
      <c r="BK126" s="1070"/>
      <c r="BL126" s="1071"/>
      <c r="BM126" s="1085" t="s">
        <v>456</v>
      </c>
      <c r="BN126" s="1070"/>
      <c r="BO126" s="1070"/>
      <c r="BP126" s="1070"/>
      <c r="BQ126" s="1070"/>
      <c r="BR126" s="1070"/>
      <c r="BS126" s="1071"/>
      <c r="BT126" s="1085" t="s">
        <v>457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458</v>
      </c>
      <c r="CQ126" s="983"/>
      <c r="CR126" s="983"/>
      <c r="CS126" s="983"/>
      <c r="CT126" s="983"/>
      <c r="CU126" s="983"/>
      <c r="CV126" s="983"/>
      <c r="CW126" s="983"/>
      <c r="CX126" s="983"/>
      <c r="CY126" s="983"/>
      <c r="CZ126" s="983"/>
      <c r="DA126" s="983"/>
      <c r="DB126" s="983"/>
      <c r="DC126" s="983"/>
      <c r="DD126" s="983"/>
      <c r="DE126" s="983"/>
      <c r="DF126" s="984"/>
      <c r="DG126" s="952" t="s">
        <v>448</v>
      </c>
      <c r="DH126" s="953"/>
      <c r="DI126" s="953"/>
      <c r="DJ126" s="953"/>
      <c r="DK126" s="953"/>
      <c r="DL126" s="953" t="s">
        <v>448</v>
      </c>
      <c r="DM126" s="953"/>
      <c r="DN126" s="953"/>
      <c r="DO126" s="953"/>
      <c r="DP126" s="953"/>
      <c r="DQ126" s="953" t="s">
        <v>448</v>
      </c>
      <c r="DR126" s="953"/>
      <c r="DS126" s="953"/>
      <c r="DT126" s="953"/>
      <c r="DU126" s="953"/>
      <c r="DV126" s="954" t="s">
        <v>448</v>
      </c>
      <c r="DW126" s="954"/>
      <c r="DX126" s="954"/>
      <c r="DY126" s="954"/>
      <c r="DZ126" s="955"/>
    </row>
    <row r="127" spans="1:130" s="197" customFormat="1" ht="26.25" customHeight="1" thickBot="1" x14ac:dyDescent="0.2">
      <c r="A127" s="1009"/>
      <c r="B127" s="981"/>
      <c r="C127" s="1037" t="s">
        <v>459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448</v>
      </c>
      <c r="AB127" s="992"/>
      <c r="AC127" s="992"/>
      <c r="AD127" s="992"/>
      <c r="AE127" s="993"/>
      <c r="AF127" s="994" t="s">
        <v>448</v>
      </c>
      <c r="AG127" s="992"/>
      <c r="AH127" s="992"/>
      <c r="AI127" s="992"/>
      <c r="AJ127" s="993"/>
      <c r="AK127" s="994" t="s">
        <v>448</v>
      </c>
      <c r="AL127" s="992"/>
      <c r="AM127" s="992"/>
      <c r="AN127" s="992"/>
      <c r="AO127" s="993"/>
      <c r="AP127" s="995" t="s">
        <v>448</v>
      </c>
      <c r="AQ127" s="996"/>
      <c r="AR127" s="996"/>
      <c r="AS127" s="996"/>
      <c r="AT127" s="997"/>
      <c r="AU127" s="233"/>
      <c r="AV127" s="233"/>
      <c r="AW127" s="233"/>
      <c r="AX127" s="919" t="s">
        <v>460</v>
      </c>
      <c r="AY127" s="920"/>
      <c r="AZ127" s="920"/>
      <c r="BA127" s="920"/>
      <c r="BB127" s="920"/>
      <c r="BC127" s="920"/>
      <c r="BD127" s="920"/>
      <c r="BE127" s="921"/>
      <c r="BF127" s="1074" t="s">
        <v>448</v>
      </c>
      <c r="BG127" s="1075"/>
      <c r="BH127" s="1075"/>
      <c r="BI127" s="1075"/>
      <c r="BJ127" s="1075"/>
      <c r="BK127" s="1075"/>
      <c r="BL127" s="1084"/>
      <c r="BM127" s="1074">
        <v>12.69</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461</v>
      </c>
      <c r="CQ127" s="1078"/>
      <c r="CR127" s="1078"/>
      <c r="CS127" s="1078"/>
      <c r="CT127" s="1078"/>
      <c r="CU127" s="1078"/>
      <c r="CV127" s="1078"/>
      <c r="CW127" s="1078"/>
      <c r="CX127" s="1078"/>
      <c r="CY127" s="1078"/>
      <c r="CZ127" s="1078"/>
      <c r="DA127" s="1078"/>
      <c r="DB127" s="1078"/>
      <c r="DC127" s="1078"/>
      <c r="DD127" s="1078"/>
      <c r="DE127" s="1078"/>
      <c r="DF127" s="1079"/>
      <c r="DG127" s="1080" t="s">
        <v>462</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x14ac:dyDescent="0.15">
      <c r="A128" s="1104" t="s">
        <v>463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464</v>
      </c>
      <c r="X128" s="1106"/>
      <c r="Y128" s="1106"/>
      <c r="Z128" s="1107"/>
      <c r="AA128" s="1122">
        <v>318489</v>
      </c>
      <c r="AB128" s="1123"/>
      <c r="AC128" s="1123"/>
      <c r="AD128" s="1123"/>
      <c r="AE128" s="1124"/>
      <c r="AF128" s="1125">
        <v>285252</v>
      </c>
      <c r="AG128" s="1123"/>
      <c r="AH128" s="1123"/>
      <c r="AI128" s="1123"/>
      <c r="AJ128" s="1124"/>
      <c r="AK128" s="1125">
        <v>300441</v>
      </c>
      <c r="AL128" s="1123"/>
      <c r="AM128" s="1123"/>
      <c r="AN128" s="1123"/>
      <c r="AO128" s="1124"/>
      <c r="AP128" s="1126"/>
      <c r="AQ128" s="1127"/>
      <c r="AR128" s="1127"/>
      <c r="AS128" s="1127"/>
      <c r="AT128" s="1128"/>
      <c r="AU128" s="235"/>
      <c r="AV128" s="235"/>
      <c r="AW128" s="235"/>
      <c r="AX128" s="1087" t="s">
        <v>465</v>
      </c>
      <c r="AY128" s="983"/>
      <c r="AZ128" s="983"/>
      <c r="BA128" s="983"/>
      <c r="BB128" s="983"/>
      <c r="BC128" s="983"/>
      <c r="BD128" s="983"/>
      <c r="BE128" s="984"/>
      <c r="BF128" s="1099" t="s">
        <v>466</v>
      </c>
      <c r="BG128" s="1100"/>
      <c r="BH128" s="1100"/>
      <c r="BI128" s="1100"/>
      <c r="BJ128" s="1100"/>
      <c r="BK128" s="1100"/>
      <c r="BL128" s="1101"/>
      <c r="BM128" s="1099">
        <v>17.690000000000001</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467</v>
      </c>
      <c r="X129" s="1094"/>
      <c r="Y129" s="1094"/>
      <c r="Z129" s="1095"/>
      <c r="AA129" s="991">
        <v>15569081</v>
      </c>
      <c r="AB129" s="992"/>
      <c r="AC129" s="992"/>
      <c r="AD129" s="992"/>
      <c r="AE129" s="993"/>
      <c r="AF129" s="994">
        <v>15621470</v>
      </c>
      <c r="AG129" s="992"/>
      <c r="AH129" s="992"/>
      <c r="AI129" s="992"/>
      <c r="AJ129" s="993"/>
      <c r="AK129" s="994">
        <v>16267514</v>
      </c>
      <c r="AL129" s="992"/>
      <c r="AM129" s="992"/>
      <c r="AN129" s="992"/>
      <c r="AO129" s="993"/>
      <c r="AP129" s="1096"/>
      <c r="AQ129" s="1097"/>
      <c r="AR129" s="1097"/>
      <c r="AS129" s="1097"/>
      <c r="AT129" s="1098"/>
      <c r="AU129" s="235"/>
      <c r="AV129" s="235"/>
      <c r="AW129" s="235"/>
      <c r="AX129" s="1087" t="s">
        <v>468</v>
      </c>
      <c r="AY129" s="983"/>
      <c r="AZ129" s="983"/>
      <c r="BA129" s="983"/>
      <c r="BB129" s="983"/>
      <c r="BC129" s="983"/>
      <c r="BD129" s="983"/>
      <c r="BE129" s="984"/>
      <c r="BF129" s="1088">
        <v>11.7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470</v>
      </c>
      <c r="X130" s="1094"/>
      <c r="Y130" s="1094"/>
      <c r="Z130" s="1095"/>
      <c r="AA130" s="991">
        <v>2878863</v>
      </c>
      <c r="AB130" s="992"/>
      <c r="AC130" s="992"/>
      <c r="AD130" s="992"/>
      <c r="AE130" s="993"/>
      <c r="AF130" s="994">
        <v>3154835</v>
      </c>
      <c r="AG130" s="992"/>
      <c r="AH130" s="992"/>
      <c r="AI130" s="992"/>
      <c r="AJ130" s="993"/>
      <c r="AK130" s="994">
        <v>3174378</v>
      </c>
      <c r="AL130" s="992"/>
      <c r="AM130" s="992"/>
      <c r="AN130" s="992"/>
      <c r="AO130" s="993"/>
      <c r="AP130" s="1096"/>
      <c r="AQ130" s="1097"/>
      <c r="AR130" s="1097"/>
      <c r="AS130" s="1097"/>
      <c r="AT130" s="1098"/>
      <c r="AU130" s="235"/>
      <c r="AV130" s="235"/>
      <c r="AW130" s="235"/>
      <c r="AX130" s="1146" t="s">
        <v>471</v>
      </c>
      <c r="AY130" s="1078"/>
      <c r="AZ130" s="1078"/>
      <c r="BA130" s="1078"/>
      <c r="BB130" s="1078"/>
      <c r="BC130" s="1078"/>
      <c r="BD130" s="1078"/>
      <c r="BE130" s="1079"/>
      <c r="BF130" s="1108">
        <v>127.8</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472</v>
      </c>
      <c r="X131" s="1117"/>
      <c r="Y131" s="1117"/>
      <c r="Z131" s="1118"/>
      <c r="AA131" s="1030">
        <v>12690218</v>
      </c>
      <c r="AB131" s="1031"/>
      <c r="AC131" s="1031"/>
      <c r="AD131" s="1031"/>
      <c r="AE131" s="1032"/>
      <c r="AF131" s="1033">
        <v>12466635</v>
      </c>
      <c r="AG131" s="1031"/>
      <c r="AH131" s="1031"/>
      <c r="AI131" s="1031"/>
      <c r="AJ131" s="1032"/>
      <c r="AK131" s="1033">
        <v>13093136</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473</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474</v>
      </c>
      <c r="W132" s="1134"/>
      <c r="X132" s="1134"/>
      <c r="Y132" s="1134"/>
      <c r="Z132" s="1135"/>
      <c r="AA132" s="1136">
        <v>11.21057968</v>
      </c>
      <c r="AB132" s="1137"/>
      <c r="AC132" s="1137"/>
      <c r="AD132" s="1137"/>
      <c r="AE132" s="1138"/>
      <c r="AF132" s="1139">
        <v>11.684203480000001</v>
      </c>
      <c r="AG132" s="1137"/>
      <c r="AH132" s="1137"/>
      <c r="AI132" s="1137"/>
      <c r="AJ132" s="1138"/>
      <c r="AK132" s="1139">
        <v>12.33781578</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475</v>
      </c>
      <c r="W133" s="1141"/>
      <c r="X133" s="1141"/>
      <c r="Y133" s="1141"/>
      <c r="Z133" s="1142"/>
      <c r="AA133" s="1143">
        <v>11.8</v>
      </c>
      <c r="AB133" s="1144"/>
      <c r="AC133" s="1144"/>
      <c r="AD133" s="1144"/>
      <c r="AE133" s="1145"/>
      <c r="AF133" s="1143">
        <v>11.5</v>
      </c>
      <c r="AG133" s="1144"/>
      <c r="AH133" s="1144"/>
      <c r="AI133" s="1144"/>
      <c r="AJ133" s="1145"/>
      <c r="AK133" s="1143">
        <v>11.7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50" t="s">
        <v>478</v>
      </c>
      <c r="L7" s="254"/>
      <c r="M7" s="255" t="s">
        <v>479</v>
      </c>
      <c r="N7" s="256"/>
    </row>
    <row r="8" spans="1:16" x14ac:dyDescent="0.15">
      <c r="A8" s="248"/>
      <c r="B8" s="244"/>
      <c r="C8" s="244"/>
      <c r="D8" s="244"/>
      <c r="E8" s="244"/>
      <c r="F8" s="244"/>
      <c r="G8" s="257"/>
      <c r="H8" s="258"/>
      <c r="I8" s="258"/>
      <c r="J8" s="259"/>
      <c r="K8" s="1151"/>
      <c r="L8" s="260" t="s">
        <v>480</v>
      </c>
      <c r="M8" s="261" t="s">
        <v>481</v>
      </c>
      <c r="N8" s="262" t="s">
        <v>482</v>
      </c>
    </row>
    <row r="9" spans="1:16" x14ac:dyDescent="0.15">
      <c r="A9" s="248"/>
      <c r="B9" s="244"/>
      <c r="C9" s="244"/>
      <c r="D9" s="244"/>
      <c r="E9" s="244"/>
      <c r="F9" s="244"/>
      <c r="G9" s="1152" t="s">
        <v>483</v>
      </c>
      <c r="H9" s="1153"/>
      <c r="I9" s="1153"/>
      <c r="J9" s="1154"/>
      <c r="K9" s="263">
        <v>4578424</v>
      </c>
      <c r="L9" s="264">
        <v>70357</v>
      </c>
      <c r="M9" s="265">
        <v>58112</v>
      </c>
      <c r="N9" s="266">
        <v>21.1</v>
      </c>
    </row>
    <row r="10" spans="1:16" x14ac:dyDescent="0.15">
      <c r="A10" s="248"/>
      <c r="B10" s="244"/>
      <c r="C10" s="244"/>
      <c r="D10" s="244"/>
      <c r="E10" s="244"/>
      <c r="F10" s="244"/>
      <c r="G10" s="1152" t="s">
        <v>484</v>
      </c>
      <c r="H10" s="1153"/>
      <c r="I10" s="1153"/>
      <c r="J10" s="1154"/>
      <c r="K10" s="267">
        <v>577127</v>
      </c>
      <c r="L10" s="268">
        <v>8869</v>
      </c>
      <c r="M10" s="269">
        <v>3510</v>
      </c>
      <c r="N10" s="270">
        <v>152.69999999999999</v>
      </c>
    </row>
    <row r="11" spans="1:16" ht="13.5" customHeight="1" x14ac:dyDescent="0.15">
      <c r="A11" s="248"/>
      <c r="B11" s="244"/>
      <c r="C11" s="244"/>
      <c r="D11" s="244"/>
      <c r="E11" s="244"/>
      <c r="F11" s="244"/>
      <c r="G11" s="1152" t="s">
        <v>485</v>
      </c>
      <c r="H11" s="1153"/>
      <c r="I11" s="1153"/>
      <c r="J11" s="1154"/>
      <c r="K11" s="267">
        <v>251902</v>
      </c>
      <c r="L11" s="268">
        <v>3871</v>
      </c>
      <c r="M11" s="269">
        <v>6281</v>
      </c>
      <c r="N11" s="270">
        <v>-38.4</v>
      </c>
    </row>
    <row r="12" spans="1:16" ht="13.5" customHeight="1" x14ac:dyDescent="0.15">
      <c r="A12" s="248"/>
      <c r="B12" s="244"/>
      <c r="C12" s="244"/>
      <c r="D12" s="244"/>
      <c r="E12" s="244"/>
      <c r="F12" s="244"/>
      <c r="G12" s="1152" t="s">
        <v>486</v>
      </c>
      <c r="H12" s="1153"/>
      <c r="I12" s="1153"/>
      <c r="J12" s="1154"/>
      <c r="K12" s="267">
        <v>18708</v>
      </c>
      <c r="L12" s="268">
        <v>287</v>
      </c>
      <c r="M12" s="269">
        <v>744</v>
      </c>
      <c r="N12" s="270">
        <v>-61.4</v>
      </c>
    </row>
    <row r="13" spans="1:16" ht="13.5" customHeight="1" x14ac:dyDescent="0.15">
      <c r="A13" s="248"/>
      <c r="B13" s="244"/>
      <c r="C13" s="244"/>
      <c r="D13" s="244"/>
      <c r="E13" s="244"/>
      <c r="F13" s="244"/>
      <c r="G13" s="1152" t="s">
        <v>487</v>
      </c>
      <c r="H13" s="1153"/>
      <c r="I13" s="1153"/>
      <c r="J13" s="1154"/>
      <c r="K13" s="267" t="s">
        <v>488</v>
      </c>
      <c r="L13" s="268" t="s">
        <v>488</v>
      </c>
      <c r="M13" s="269">
        <v>1</v>
      </c>
      <c r="N13" s="270" t="s">
        <v>488</v>
      </c>
    </row>
    <row r="14" spans="1:16" ht="13.5" customHeight="1" x14ac:dyDescent="0.15">
      <c r="A14" s="248"/>
      <c r="B14" s="244"/>
      <c r="C14" s="244"/>
      <c r="D14" s="244"/>
      <c r="E14" s="244"/>
      <c r="F14" s="244"/>
      <c r="G14" s="1152" t="s">
        <v>489</v>
      </c>
      <c r="H14" s="1153"/>
      <c r="I14" s="1153"/>
      <c r="J14" s="1154"/>
      <c r="K14" s="267">
        <v>236621</v>
      </c>
      <c r="L14" s="268">
        <v>3636</v>
      </c>
      <c r="M14" s="269">
        <v>2803</v>
      </c>
      <c r="N14" s="270">
        <v>29.7</v>
      </c>
    </row>
    <row r="15" spans="1:16" ht="13.5" customHeight="1" x14ac:dyDescent="0.15">
      <c r="A15" s="248"/>
      <c r="B15" s="244"/>
      <c r="C15" s="244"/>
      <c r="D15" s="244"/>
      <c r="E15" s="244"/>
      <c r="F15" s="244"/>
      <c r="G15" s="1152" t="s">
        <v>490</v>
      </c>
      <c r="H15" s="1153"/>
      <c r="I15" s="1153"/>
      <c r="J15" s="1154"/>
      <c r="K15" s="267">
        <v>48275</v>
      </c>
      <c r="L15" s="268">
        <v>742</v>
      </c>
      <c r="M15" s="269">
        <v>1119</v>
      </c>
      <c r="N15" s="270">
        <v>-33.700000000000003</v>
      </c>
    </row>
    <row r="16" spans="1:16" x14ac:dyDescent="0.15">
      <c r="A16" s="248"/>
      <c r="B16" s="244"/>
      <c r="C16" s="244"/>
      <c r="D16" s="244"/>
      <c r="E16" s="244"/>
      <c r="F16" s="244"/>
      <c r="G16" s="1155" t="s">
        <v>491</v>
      </c>
      <c r="H16" s="1156"/>
      <c r="I16" s="1156"/>
      <c r="J16" s="1157"/>
      <c r="K16" s="268">
        <v>-367685</v>
      </c>
      <c r="L16" s="268">
        <v>-5650</v>
      </c>
      <c r="M16" s="269">
        <v>-5386</v>
      </c>
      <c r="N16" s="270">
        <v>4.9000000000000004</v>
      </c>
    </row>
    <row r="17" spans="1:16" x14ac:dyDescent="0.15">
      <c r="A17" s="248"/>
      <c r="B17" s="244"/>
      <c r="C17" s="244"/>
      <c r="D17" s="244"/>
      <c r="E17" s="244"/>
      <c r="F17" s="244"/>
      <c r="G17" s="1155" t="s">
        <v>167</v>
      </c>
      <c r="H17" s="1156"/>
      <c r="I17" s="1156"/>
      <c r="J17" s="1157"/>
      <c r="K17" s="268">
        <v>5343372</v>
      </c>
      <c r="L17" s="268">
        <v>82112</v>
      </c>
      <c r="M17" s="269">
        <v>67183</v>
      </c>
      <c r="N17" s="270">
        <v>22.2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7" t="s">
        <v>496</v>
      </c>
      <c r="H21" s="1148"/>
      <c r="I21" s="1148"/>
      <c r="J21" s="1149"/>
      <c r="K21" s="280">
        <v>7.76</v>
      </c>
      <c r="L21" s="281">
        <v>6.12</v>
      </c>
      <c r="M21" s="282">
        <v>1.64</v>
      </c>
      <c r="N21" s="249"/>
      <c r="O21" s="283"/>
      <c r="P21" s="279"/>
    </row>
    <row r="22" spans="1:16" s="284" customFormat="1" x14ac:dyDescent="0.15">
      <c r="A22" s="279"/>
      <c r="B22" s="249"/>
      <c r="C22" s="249"/>
      <c r="D22" s="249"/>
      <c r="E22" s="249"/>
      <c r="F22" s="249"/>
      <c r="G22" s="1147" t="s">
        <v>497</v>
      </c>
      <c r="H22" s="1148"/>
      <c r="I22" s="1148"/>
      <c r="J22" s="1149"/>
      <c r="K22" s="285">
        <v>96.5</v>
      </c>
      <c r="L22" s="286">
        <v>98.7</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50" t="s">
        <v>478</v>
      </c>
      <c r="L30" s="254"/>
      <c r="M30" s="255" t="s">
        <v>479</v>
      </c>
      <c r="N30" s="256"/>
    </row>
    <row r="31" spans="1:16" x14ac:dyDescent="0.15">
      <c r="A31" s="248"/>
      <c r="B31" s="244"/>
      <c r="C31" s="244"/>
      <c r="D31" s="244"/>
      <c r="E31" s="244"/>
      <c r="F31" s="244"/>
      <c r="G31" s="257"/>
      <c r="H31" s="258"/>
      <c r="I31" s="258"/>
      <c r="J31" s="259"/>
      <c r="K31" s="1151"/>
      <c r="L31" s="260" t="s">
        <v>480</v>
      </c>
      <c r="M31" s="261" t="s">
        <v>481</v>
      </c>
      <c r="N31" s="262" t="s">
        <v>482</v>
      </c>
    </row>
    <row r="32" spans="1:16" ht="27" customHeight="1" x14ac:dyDescent="0.15">
      <c r="A32" s="248"/>
      <c r="B32" s="244"/>
      <c r="C32" s="244"/>
      <c r="D32" s="244"/>
      <c r="E32" s="244"/>
      <c r="F32" s="244"/>
      <c r="G32" s="1163" t="s">
        <v>501</v>
      </c>
      <c r="H32" s="1164"/>
      <c r="I32" s="1164"/>
      <c r="J32" s="1165"/>
      <c r="K32" s="294">
        <v>3628379</v>
      </c>
      <c r="L32" s="294">
        <v>55758</v>
      </c>
      <c r="M32" s="295">
        <v>33998</v>
      </c>
      <c r="N32" s="296">
        <v>64</v>
      </c>
    </row>
    <row r="33" spans="1:16" ht="13.5" customHeight="1" x14ac:dyDescent="0.15">
      <c r="A33" s="248"/>
      <c r="B33" s="244"/>
      <c r="C33" s="244"/>
      <c r="D33" s="244"/>
      <c r="E33" s="244"/>
      <c r="F33" s="244"/>
      <c r="G33" s="1163" t="s">
        <v>502</v>
      </c>
      <c r="H33" s="1164"/>
      <c r="I33" s="1164"/>
      <c r="J33" s="1165"/>
      <c r="K33" s="294" t="s">
        <v>488</v>
      </c>
      <c r="L33" s="294" t="s">
        <v>488</v>
      </c>
      <c r="M33" s="295">
        <v>1</v>
      </c>
      <c r="N33" s="296" t="s">
        <v>488</v>
      </c>
    </row>
    <row r="34" spans="1:16" ht="27" customHeight="1" x14ac:dyDescent="0.15">
      <c r="A34" s="248"/>
      <c r="B34" s="244"/>
      <c r="C34" s="244"/>
      <c r="D34" s="244"/>
      <c r="E34" s="244"/>
      <c r="F34" s="244"/>
      <c r="G34" s="1163" t="s">
        <v>503</v>
      </c>
      <c r="H34" s="1164"/>
      <c r="I34" s="1164"/>
      <c r="J34" s="1165"/>
      <c r="K34" s="294" t="s">
        <v>488</v>
      </c>
      <c r="L34" s="294" t="s">
        <v>488</v>
      </c>
      <c r="M34" s="295">
        <v>39</v>
      </c>
      <c r="N34" s="296" t="s">
        <v>488</v>
      </c>
    </row>
    <row r="35" spans="1:16" ht="27" customHeight="1" x14ac:dyDescent="0.15">
      <c r="A35" s="248"/>
      <c r="B35" s="244"/>
      <c r="C35" s="244"/>
      <c r="D35" s="244"/>
      <c r="E35" s="244"/>
      <c r="F35" s="244"/>
      <c r="G35" s="1163" t="s">
        <v>504</v>
      </c>
      <c r="H35" s="1164"/>
      <c r="I35" s="1164"/>
      <c r="J35" s="1165"/>
      <c r="K35" s="294">
        <v>1248687</v>
      </c>
      <c r="L35" s="294">
        <v>19189</v>
      </c>
      <c r="M35" s="295">
        <v>9007</v>
      </c>
      <c r="N35" s="296">
        <v>113</v>
      </c>
    </row>
    <row r="36" spans="1:16" ht="27" customHeight="1" x14ac:dyDescent="0.15">
      <c r="A36" s="248"/>
      <c r="B36" s="244"/>
      <c r="C36" s="244"/>
      <c r="D36" s="244"/>
      <c r="E36" s="244"/>
      <c r="F36" s="244"/>
      <c r="G36" s="1163" t="s">
        <v>505</v>
      </c>
      <c r="H36" s="1164"/>
      <c r="I36" s="1164"/>
      <c r="J36" s="1165"/>
      <c r="K36" s="294">
        <v>212418</v>
      </c>
      <c r="L36" s="294">
        <v>3264</v>
      </c>
      <c r="M36" s="295">
        <v>2239</v>
      </c>
      <c r="N36" s="296">
        <v>45.8</v>
      </c>
    </row>
    <row r="37" spans="1:16" ht="13.5" customHeight="1" x14ac:dyDescent="0.15">
      <c r="A37" s="248"/>
      <c r="B37" s="244"/>
      <c r="C37" s="244"/>
      <c r="D37" s="244"/>
      <c r="E37" s="244"/>
      <c r="F37" s="244"/>
      <c r="G37" s="1163" t="s">
        <v>506</v>
      </c>
      <c r="H37" s="1164"/>
      <c r="I37" s="1164"/>
      <c r="J37" s="1165"/>
      <c r="K37" s="294" t="s">
        <v>488</v>
      </c>
      <c r="L37" s="294" t="s">
        <v>488</v>
      </c>
      <c r="M37" s="295">
        <v>951</v>
      </c>
      <c r="N37" s="296" t="s">
        <v>488</v>
      </c>
    </row>
    <row r="38" spans="1:16" ht="27" customHeight="1" x14ac:dyDescent="0.15">
      <c r="A38" s="248"/>
      <c r="B38" s="244"/>
      <c r="C38" s="244"/>
      <c r="D38" s="244"/>
      <c r="E38" s="244"/>
      <c r="F38" s="244"/>
      <c r="G38" s="1166" t="s">
        <v>507</v>
      </c>
      <c r="H38" s="1167"/>
      <c r="I38" s="1167"/>
      <c r="J38" s="1168"/>
      <c r="K38" s="297">
        <v>742</v>
      </c>
      <c r="L38" s="297">
        <v>11</v>
      </c>
      <c r="M38" s="298">
        <v>6</v>
      </c>
      <c r="N38" s="299">
        <v>83.3</v>
      </c>
      <c r="O38" s="293"/>
    </row>
    <row r="39" spans="1:16" x14ac:dyDescent="0.15">
      <c r="A39" s="248"/>
      <c r="B39" s="244"/>
      <c r="C39" s="244"/>
      <c r="D39" s="244"/>
      <c r="E39" s="244"/>
      <c r="F39" s="244"/>
      <c r="G39" s="1166" t="s">
        <v>508</v>
      </c>
      <c r="H39" s="1167"/>
      <c r="I39" s="1167"/>
      <c r="J39" s="1168"/>
      <c r="K39" s="300">
        <v>-300441</v>
      </c>
      <c r="L39" s="300">
        <v>-4617</v>
      </c>
      <c r="M39" s="301">
        <v>-6589</v>
      </c>
      <c r="N39" s="302">
        <v>-29.9</v>
      </c>
      <c r="O39" s="293"/>
    </row>
    <row r="40" spans="1:16" ht="27" customHeight="1" x14ac:dyDescent="0.15">
      <c r="A40" s="248"/>
      <c r="B40" s="244"/>
      <c r="C40" s="244"/>
      <c r="D40" s="244"/>
      <c r="E40" s="244"/>
      <c r="F40" s="244"/>
      <c r="G40" s="1163" t="s">
        <v>509</v>
      </c>
      <c r="H40" s="1164"/>
      <c r="I40" s="1164"/>
      <c r="J40" s="1165"/>
      <c r="K40" s="300">
        <v>-3174378</v>
      </c>
      <c r="L40" s="300">
        <v>-48781</v>
      </c>
      <c r="M40" s="301">
        <v>-27524</v>
      </c>
      <c r="N40" s="302">
        <v>77.2</v>
      </c>
      <c r="O40" s="293"/>
    </row>
    <row r="41" spans="1:16" x14ac:dyDescent="0.15">
      <c r="A41" s="248"/>
      <c r="B41" s="244"/>
      <c r="C41" s="244"/>
      <c r="D41" s="244"/>
      <c r="E41" s="244"/>
      <c r="F41" s="244"/>
      <c r="G41" s="1169" t="s">
        <v>278</v>
      </c>
      <c r="H41" s="1170"/>
      <c r="I41" s="1170"/>
      <c r="J41" s="1171"/>
      <c r="K41" s="294">
        <v>1615407</v>
      </c>
      <c r="L41" s="300">
        <v>24824</v>
      </c>
      <c r="M41" s="301">
        <v>12127</v>
      </c>
      <c r="N41" s="302">
        <v>104.7</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8" t="s">
        <v>478</v>
      </c>
      <c r="J49" s="1160" t="s">
        <v>513</v>
      </c>
      <c r="K49" s="1161"/>
      <c r="L49" s="1161"/>
      <c r="M49" s="1161"/>
      <c r="N49" s="1162"/>
    </row>
    <row r="50" spans="1:14" x14ac:dyDescent="0.15">
      <c r="A50" s="248"/>
      <c r="B50" s="244"/>
      <c r="C50" s="244"/>
      <c r="D50" s="244"/>
      <c r="E50" s="244"/>
      <c r="F50" s="244"/>
      <c r="G50" s="312"/>
      <c r="H50" s="313"/>
      <c r="I50" s="1159"/>
      <c r="J50" s="314" t="s">
        <v>514</v>
      </c>
      <c r="K50" s="315" t="s">
        <v>515</v>
      </c>
      <c r="L50" s="316" t="s">
        <v>516</v>
      </c>
      <c r="M50" s="317" t="s">
        <v>517</v>
      </c>
      <c r="N50" s="318" t="s">
        <v>518</v>
      </c>
    </row>
    <row r="51" spans="1:14" x14ac:dyDescent="0.15">
      <c r="A51" s="248"/>
      <c r="B51" s="244"/>
      <c r="C51" s="244"/>
      <c r="D51" s="244"/>
      <c r="E51" s="244"/>
      <c r="F51" s="244"/>
      <c r="G51" s="310" t="s">
        <v>519</v>
      </c>
      <c r="H51" s="311"/>
      <c r="I51" s="319">
        <v>4968316</v>
      </c>
      <c r="J51" s="320">
        <v>74158</v>
      </c>
      <c r="K51" s="321">
        <v>5.5</v>
      </c>
      <c r="L51" s="322">
        <v>47569</v>
      </c>
      <c r="M51" s="323">
        <v>-23.1</v>
      </c>
      <c r="N51" s="324">
        <v>28.6</v>
      </c>
    </row>
    <row r="52" spans="1:14" x14ac:dyDescent="0.15">
      <c r="A52" s="248"/>
      <c r="B52" s="244"/>
      <c r="C52" s="244"/>
      <c r="D52" s="244"/>
      <c r="E52" s="244"/>
      <c r="F52" s="244"/>
      <c r="G52" s="325"/>
      <c r="H52" s="326" t="s">
        <v>520</v>
      </c>
      <c r="I52" s="327">
        <v>2807069</v>
      </c>
      <c r="J52" s="328">
        <v>41899</v>
      </c>
      <c r="K52" s="329">
        <v>-1.8</v>
      </c>
      <c r="L52" s="330">
        <v>26255</v>
      </c>
      <c r="M52" s="331">
        <v>-18.399999999999999</v>
      </c>
      <c r="N52" s="332">
        <v>16.600000000000001</v>
      </c>
    </row>
    <row r="53" spans="1:14" x14ac:dyDescent="0.15">
      <c r="A53" s="248"/>
      <c r="B53" s="244"/>
      <c r="C53" s="244"/>
      <c r="D53" s="244"/>
      <c r="E53" s="244"/>
      <c r="F53" s="244"/>
      <c r="G53" s="310" t="s">
        <v>521</v>
      </c>
      <c r="H53" s="311"/>
      <c r="I53" s="319">
        <v>6355850</v>
      </c>
      <c r="J53" s="320">
        <v>95352</v>
      </c>
      <c r="K53" s="321">
        <v>28.6</v>
      </c>
      <c r="L53" s="322">
        <v>50880</v>
      </c>
      <c r="M53" s="323">
        <v>7</v>
      </c>
      <c r="N53" s="324">
        <v>21.6</v>
      </c>
    </row>
    <row r="54" spans="1:14" x14ac:dyDescent="0.15">
      <c r="A54" s="248"/>
      <c r="B54" s="244"/>
      <c r="C54" s="244"/>
      <c r="D54" s="244"/>
      <c r="E54" s="244"/>
      <c r="F54" s="244"/>
      <c r="G54" s="325"/>
      <c r="H54" s="326" t="s">
        <v>520</v>
      </c>
      <c r="I54" s="327">
        <v>3908059</v>
      </c>
      <c r="J54" s="328">
        <v>58629</v>
      </c>
      <c r="K54" s="329">
        <v>39.9</v>
      </c>
      <c r="L54" s="330">
        <v>26879</v>
      </c>
      <c r="M54" s="331">
        <v>2.4</v>
      </c>
      <c r="N54" s="332">
        <v>37.5</v>
      </c>
    </row>
    <row r="55" spans="1:14" x14ac:dyDescent="0.15">
      <c r="A55" s="248"/>
      <c r="B55" s="244"/>
      <c r="C55" s="244"/>
      <c r="D55" s="244"/>
      <c r="E55" s="244"/>
      <c r="F55" s="244"/>
      <c r="G55" s="310" t="s">
        <v>522</v>
      </c>
      <c r="H55" s="311"/>
      <c r="I55" s="319">
        <v>2498009</v>
      </c>
      <c r="J55" s="320">
        <v>37656</v>
      </c>
      <c r="K55" s="321">
        <v>-60.5</v>
      </c>
      <c r="L55" s="322">
        <v>63956</v>
      </c>
      <c r="M55" s="323">
        <v>25.7</v>
      </c>
      <c r="N55" s="324">
        <v>-86.2</v>
      </c>
    </row>
    <row r="56" spans="1:14" x14ac:dyDescent="0.15">
      <c r="A56" s="248"/>
      <c r="B56" s="244"/>
      <c r="C56" s="244"/>
      <c r="D56" s="244"/>
      <c r="E56" s="244"/>
      <c r="F56" s="244"/>
      <c r="G56" s="325"/>
      <c r="H56" s="326" t="s">
        <v>520</v>
      </c>
      <c r="I56" s="327">
        <v>1617071</v>
      </c>
      <c r="J56" s="328">
        <v>24376</v>
      </c>
      <c r="K56" s="329">
        <v>-58.4</v>
      </c>
      <c r="L56" s="330">
        <v>29239</v>
      </c>
      <c r="M56" s="331">
        <v>8.8000000000000007</v>
      </c>
      <c r="N56" s="332">
        <v>-67.2</v>
      </c>
    </row>
    <row r="57" spans="1:14" x14ac:dyDescent="0.15">
      <c r="A57" s="248"/>
      <c r="B57" s="244"/>
      <c r="C57" s="244"/>
      <c r="D57" s="244"/>
      <c r="E57" s="244"/>
      <c r="F57" s="244"/>
      <c r="G57" s="310" t="s">
        <v>523</v>
      </c>
      <c r="H57" s="311"/>
      <c r="I57" s="319">
        <v>3239757</v>
      </c>
      <c r="J57" s="320">
        <v>49338</v>
      </c>
      <c r="K57" s="321">
        <v>31</v>
      </c>
      <c r="L57" s="322">
        <v>66255</v>
      </c>
      <c r="M57" s="323">
        <v>3.6</v>
      </c>
      <c r="N57" s="324">
        <v>27.4</v>
      </c>
    </row>
    <row r="58" spans="1:14" x14ac:dyDescent="0.15">
      <c r="A58" s="248"/>
      <c r="B58" s="244"/>
      <c r="C58" s="244"/>
      <c r="D58" s="244"/>
      <c r="E58" s="244"/>
      <c r="F58" s="244"/>
      <c r="G58" s="325"/>
      <c r="H58" s="326" t="s">
        <v>520</v>
      </c>
      <c r="I58" s="327">
        <v>2516098</v>
      </c>
      <c r="J58" s="328">
        <v>38318</v>
      </c>
      <c r="K58" s="329">
        <v>57.2</v>
      </c>
      <c r="L58" s="330">
        <v>31822</v>
      </c>
      <c r="M58" s="331">
        <v>8.8000000000000007</v>
      </c>
      <c r="N58" s="332">
        <v>48.4</v>
      </c>
    </row>
    <row r="59" spans="1:14" x14ac:dyDescent="0.15">
      <c r="A59" s="248"/>
      <c r="B59" s="244"/>
      <c r="C59" s="244"/>
      <c r="D59" s="244"/>
      <c r="E59" s="244"/>
      <c r="F59" s="244"/>
      <c r="G59" s="310" t="s">
        <v>524</v>
      </c>
      <c r="H59" s="311"/>
      <c r="I59" s="319">
        <v>2503514</v>
      </c>
      <c r="J59" s="320">
        <v>38472</v>
      </c>
      <c r="K59" s="321">
        <v>-22</v>
      </c>
      <c r="L59" s="322">
        <v>47278</v>
      </c>
      <c r="M59" s="323">
        <v>-28.6</v>
      </c>
      <c r="N59" s="324">
        <v>6.6</v>
      </c>
    </row>
    <row r="60" spans="1:14" x14ac:dyDescent="0.15">
      <c r="A60" s="248"/>
      <c r="B60" s="244"/>
      <c r="C60" s="244"/>
      <c r="D60" s="244"/>
      <c r="E60" s="244"/>
      <c r="F60" s="244"/>
      <c r="G60" s="325"/>
      <c r="H60" s="326" t="s">
        <v>520</v>
      </c>
      <c r="I60" s="333">
        <v>1788303</v>
      </c>
      <c r="J60" s="328">
        <v>27481</v>
      </c>
      <c r="K60" s="329">
        <v>-28.3</v>
      </c>
      <c r="L60" s="330">
        <v>24096</v>
      </c>
      <c r="M60" s="331">
        <v>-24.3</v>
      </c>
      <c r="N60" s="332">
        <v>-4</v>
      </c>
    </row>
    <row r="61" spans="1:14" x14ac:dyDescent="0.15">
      <c r="A61" s="248"/>
      <c r="B61" s="244"/>
      <c r="C61" s="244"/>
      <c r="D61" s="244"/>
      <c r="E61" s="244"/>
      <c r="F61" s="244"/>
      <c r="G61" s="310" t="s">
        <v>525</v>
      </c>
      <c r="H61" s="334"/>
      <c r="I61" s="335">
        <v>3913089</v>
      </c>
      <c r="J61" s="336">
        <v>58995</v>
      </c>
      <c r="K61" s="337">
        <v>-3.5</v>
      </c>
      <c r="L61" s="338">
        <v>55188</v>
      </c>
      <c r="M61" s="339">
        <v>-3.1</v>
      </c>
      <c r="N61" s="324">
        <v>-0.4</v>
      </c>
    </row>
    <row r="62" spans="1:14" x14ac:dyDescent="0.15">
      <c r="A62" s="248"/>
      <c r="B62" s="244"/>
      <c r="C62" s="244"/>
      <c r="D62" s="244"/>
      <c r="E62" s="244"/>
      <c r="F62" s="244"/>
      <c r="G62" s="325"/>
      <c r="H62" s="326" t="s">
        <v>520</v>
      </c>
      <c r="I62" s="327">
        <v>2527320</v>
      </c>
      <c r="J62" s="328">
        <v>38141</v>
      </c>
      <c r="K62" s="329">
        <v>1.7</v>
      </c>
      <c r="L62" s="330">
        <v>27658</v>
      </c>
      <c r="M62" s="331">
        <v>-4.5</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9.49</v>
      </c>
      <c r="G47" s="12">
        <v>8.57</v>
      </c>
      <c r="H47" s="12">
        <v>9.1300000000000008</v>
      </c>
      <c r="I47" s="12">
        <v>6.93</v>
      </c>
      <c r="J47" s="13">
        <v>6.42</v>
      </c>
    </row>
    <row r="48" spans="2:10" ht="57.75" customHeight="1" x14ac:dyDescent="0.15">
      <c r="B48" s="14"/>
      <c r="C48" s="1174" t="s">
        <v>4</v>
      </c>
      <c r="D48" s="1174"/>
      <c r="E48" s="1175"/>
      <c r="F48" s="15">
        <v>2.59</v>
      </c>
      <c r="G48" s="16">
        <v>2.33</v>
      </c>
      <c r="H48" s="16">
        <v>2.02</v>
      </c>
      <c r="I48" s="16">
        <v>1.32</v>
      </c>
      <c r="J48" s="17">
        <v>2.02</v>
      </c>
    </row>
    <row r="49" spans="2:10" ht="57.75" customHeight="1" thickBot="1" x14ac:dyDescent="0.2">
      <c r="B49" s="18"/>
      <c r="C49" s="1176" t="s">
        <v>5</v>
      </c>
      <c r="D49" s="1176"/>
      <c r="E49" s="1177"/>
      <c r="F49" s="19">
        <v>0.12</v>
      </c>
      <c r="G49" s="20" t="s">
        <v>532</v>
      </c>
      <c r="H49" s="20" t="s">
        <v>533</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2017-04-14T08:17:09Z</cp:lastPrinted>
  <dcterms:created xsi:type="dcterms:W3CDTF">2017-02-15T21:05:47Z</dcterms:created>
  <dcterms:modified xsi:type="dcterms:W3CDTF">2017-04-14T08:17:13Z</dcterms:modified>
</cp:coreProperties>
</file>